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\Desktop\ECONOMICA\Formatos\"/>
    </mc:Choice>
  </mc:AlternateContent>
  <bookViews>
    <workbookView xWindow="0" yWindow="0" windowWidth="20490" windowHeight="7755" firstSheet="4" activeTab="4"/>
  </bookViews>
  <sheets>
    <sheet name="RECAUDO 2014" sheetId="1" state="hidden" r:id="rId1"/>
    <sheet name="RECAUDO 2015" sheetId="2" state="hidden" r:id="rId2"/>
    <sheet name="GASTOS 2014" sheetId="4" state="hidden" r:id="rId3"/>
    <sheet name="GASTOS 2015" sheetId="5" state="hidden" r:id="rId4"/>
    <sheet name="RECAUDO SEPTIEMBRE" sheetId="3" r:id="rId5"/>
    <sheet name="GASTO SEPTIEMBRE" sheetId="6" r:id="rId6"/>
    <sheet name="PRESUPUESTO SEPTIEMBRE" sheetId="7" r:id="rId7"/>
  </sheets>
  <definedNames>
    <definedName name="_xlnm._FilterDatabase" localSheetId="2" hidden="1">'GASTOS 2014'!$A$8:$D$8</definedName>
    <definedName name="_xlnm._FilterDatabase" localSheetId="3" hidden="1">'GASTOS 2015'!$A$8:$D$8</definedName>
    <definedName name="_xlnm._FilterDatabase" localSheetId="0" hidden="1">'RECAUDO 2014'!$A$9:$E$860</definedName>
    <definedName name="_xlnm._FilterDatabase" localSheetId="1" hidden="1">'RECAUDO 2015'!$A$9:$D$9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7" l="1"/>
  <c r="H14" i="7"/>
  <c r="H13" i="7"/>
  <c r="H12" i="7"/>
  <c r="H11" i="7"/>
  <c r="K11" i="7" s="1"/>
  <c r="H10" i="7"/>
  <c r="H9" i="7"/>
  <c r="G16" i="7"/>
  <c r="G15" i="7"/>
  <c r="G14" i="7"/>
  <c r="G13" i="7"/>
  <c r="G12" i="7"/>
  <c r="J12" i="7" s="1"/>
  <c r="G11" i="7"/>
  <c r="J11" i="7" s="1"/>
  <c r="G10" i="7"/>
  <c r="G9" i="7"/>
  <c r="D15" i="7"/>
  <c r="D14" i="7"/>
  <c r="D13" i="7"/>
  <c r="D12" i="7"/>
  <c r="D11" i="7"/>
  <c r="D10" i="7"/>
  <c r="C16" i="7"/>
  <c r="C15" i="7"/>
  <c r="C14" i="7"/>
  <c r="C13" i="7"/>
  <c r="C12" i="7"/>
  <c r="C11" i="7"/>
  <c r="C10" i="7"/>
  <c r="K12" i="7"/>
  <c r="I9" i="7"/>
  <c r="K14" i="7" l="1"/>
  <c r="J15" i="7"/>
  <c r="I11" i="7"/>
  <c r="F12" i="7"/>
  <c r="E12" i="7"/>
  <c r="F10" i="7"/>
  <c r="K15" i="7"/>
  <c r="I15" i="7"/>
  <c r="J14" i="7"/>
  <c r="I12" i="7"/>
  <c r="J10" i="7"/>
  <c r="F15" i="7"/>
  <c r="K13" i="7"/>
  <c r="F11" i="7"/>
  <c r="K10" i="7"/>
  <c r="E15" i="7"/>
  <c r="F14" i="7"/>
  <c r="F13" i="7"/>
  <c r="E11" i="7"/>
  <c r="E13" i="7"/>
  <c r="I13" i="7"/>
  <c r="E10" i="7"/>
  <c r="I10" i="7"/>
  <c r="J13" i="7"/>
  <c r="E14" i="7"/>
  <c r="I14" i="7"/>
  <c r="J9" i="7"/>
  <c r="E16" i="7" l="1"/>
  <c r="B923" i="6" l="1"/>
  <c r="B924" i="6"/>
  <c r="B925" i="6"/>
  <c r="E925" i="6" s="1"/>
  <c r="B926" i="6"/>
  <c r="C926" i="6" s="1"/>
  <c r="B927" i="6"/>
  <c r="E927" i="6" s="1"/>
  <c r="B793" i="6"/>
  <c r="E793" i="6" s="1"/>
  <c r="B794" i="6"/>
  <c r="C794" i="6" s="1"/>
  <c r="B795" i="6"/>
  <c r="D795" i="6" s="1"/>
  <c r="B796" i="6"/>
  <c r="C796" i="6" s="1"/>
  <c r="B797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C348" i="6" s="1"/>
  <c r="B349" i="6"/>
  <c r="B350" i="6"/>
  <c r="B351" i="6"/>
  <c r="B352" i="6"/>
  <c r="B353" i="6"/>
  <c r="B354" i="6"/>
  <c r="E354" i="6" s="1"/>
  <c r="B355" i="6"/>
  <c r="B356" i="6"/>
  <c r="B357" i="6"/>
  <c r="B358" i="6"/>
  <c r="B359" i="6"/>
  <c r="B360" i="6"/>
  <c r="B361" i="6"/>
  <c r="D361" i="6" s="1"/>
  <c r="B362" i="6"/>
  <c r="B363" i="6"/>
  <c r="B364" i="6"/>
  <c r="B365" i="6"/>
  <c r="B366" i="6"/>
  <c r="B367" i="6"/>
  <c r="B368" i="6"/>
  <c r="B369" i="6"/>
  <c r="B370" i="6"/>
  <c r="B371" i="6"/>
  <c r="B243" i="6"/>
  <c r="C243" i="6" s="1"/>
  <c r="B244" i="6"/>
  <c r="D244" i="6" s="1"/>
  <c r="B245" i="6"/>
  <c r="C245" i="6" s="1"/>
  <c r="B246" i="6"/>
  <c r="B247" i="6"/>
  <c r="D247" i="6" s="1"/>
  <c r="B248" i="6"/>
  <c r="E248" i="6" s="1"/>
  <c r="B249" i="6"/>
  <c r="B250" i="6"/>
  <c r="B251" i="6"/>
  <c r="E251" i="6" s="1"/>
  <c r="B252" i="6"/>
  <c r="E252" i="6" s="1"/>
  <c r="B253" i="6"/>
  <c r="E253" i="6" s="1"/>
  <c r="B254" i="6"/>
  <c r="D254" i="6" s="1"/>
  <c r="B255" i="6"/>
  <c r="E255" i="6" s="1"/>
  <c r="B256" i="6"/>
  <c r="C256" i="6" s="1"/>
  <c r="B257" i="6"/>
  <c r="B258" i="6"/>
  <c r="B259" i="6"/>
  <c r="C259" i="6" s="1"/>
  <c r="B260" i="6"/>
  <c r="D260" i="6" s="1"/>
  <c r="B261" i="6"/>
  <c r="B262" i="6"/>
  <c r="C262" i="6" s="1"/>
  <c r="B263" i="6"/>
  <c r="D263" i="6" s="1"/>
  <c r="B264" i="6"/>
  <c r="E264" i="6" s="1"/>
  <c r="B265" i="6"/>
  <c r="D265" i="6" s="1"/>
  <c r="B266" i="6"/>
  <c r="D266" i="6" s="1"/>
  <c r="B267" i="6"/>
  <c r="E267" i="6" s="1"/>
  <c r="B268" i="6"/>
  <c r="E268" i="6" s="1"/>
  <c r="B390" i="6"/>
  <c r="E390" i="6" s="1"/>
  <c r="B391" i="6"/>
  <c r="E391" i="6" s="1"/>
  <c r="B392" i="6"/>
  <c r="E392" i="6" s="1"/>
  <c r="B573" i="6"/>
  <c r="C573" i="6" s="1"/>
  <c r="B574" i="6"/>
  <c r="B575" i="6"/>
  <c r="B576" i="6"/>
  <c r="C576" i="6" s="1"/>
  <c r="B577" i="6"/>
  <c r="D577" i="6" s="1"/>
  <c r="B578" i="6"/>
  <c r="C578" i="6" s="1"/>
  <c r="B579" i="6"/>
  <c r="C579" i="6" s="1"/>
  <c r="B708" i="6"/>
  <c r="D708" i="6" s="1"/>
  <c r="B709" i="6"/>
  <c r="E709" i="6" s="1"/>
  <c r="B710" i="6"/>
  <c r="D710" i="6" s="1"/>
  <c r="B711" i="6"/>
  <c r="B712" i="6"/>
  <c r="E712" i="6" s="1"/>
  <c r="B713" i="6"/>
  <c r="E713" i="6" s="1"/>
  <c r="B714" i="6"/>
  <c r="C714" i="6" s="1"/>
  <c r="B715" i="6"/>
  <c r="C715" i="6" s="1"/>
  <c r="B716" i="6"/>
  <c r="E716" i="6" s="1"/>
  <c r="B717" i="6"/>
  <c r="C717" i="6" s="1"/>
  <c r="B718" i="6"/>
  <c r="B801" i="6"/>
  <c r="D801" i="6" s="1"/>
  <c r="B802" i="6"/>
  <c r="E802" i="6" s="1"/>
  <c r="B803" i="6"/>
  <c r="C803" i="6" s="1"/>
  <c r="B921" i="6"/>
  <c r="E921" i="6" s="1"/>
  <c r="B922" i="6"/>
  <c r="C922" i="6" s="1"/>
  <c r="B902" i="6"/>
  <c r="C902" i="6" s="1"/>
  <c r="B903" i="6"/>
  <c r="B904" i="6"/>
  <c r="B905" i="6"/>
  <c r="E905" i="6" s="1"/>
  <c r="B906" i="6"/>
  <c r="C906" i="6" s="1"/>
  <c r="B907" i="6"/>
  <c r="B908" i="6"/>
  <c r="E908" i="6" s="1"/>
  <c r="B909" i="6"/>
  <c r="E909" i="6" s="1"/>
  <c r="B910" i="6"/>
  <c r="E910" i="6" s="1"/>
  <c r="B911" i="6"/>
  <c r="C911" i="6" s="1"/>
  <c r="B912" i="6"/>
  <c r="B913" i="6"/>
  <c r="D913" i="6" s="1"/>
  <c r="B914" i="6"/>
  <c r="E914" i="6" s="1"/>
  <c r="B915" i="6"/>
  <c r="C915" i="6" s="1"/>
  <c r="B916" i="6"/>
  <c r="C916" i="6" s="1"/>
  <c r="B917" i="6"/>
  <c r="C917" i="6" s="1"/>
  <c r="B918" i="6"/>
  <c r="C918" i="6" s="1"/>
  <c r="B919" i="6"/>
  <c r="D919" i="6" s="1"/>
  <c r="B920" i="6"/>
  <c r="B873" i="6"/>
  <c r="D873" i="6" s="1"/>
  <c r="B874" i="6"/>
  <c r="E874" i="6" s="1"/>
  <c r="B875" i="6"/>
  <c r="E875" i="6" s="1"/>
  <c r="B876" i="6"/>
  <c r="D876" i="6" s="1"/>
  <c r="B877" i="6"/>
  <c r="C877" i="6" s="1"/>
  <c r="B878" i="6"/>
  <c r="D878" i="6" s="1"/>
  <c r="B879" i="6"/>
  <c r="E879" i="6" s="1"/>
  <c r="B880" i="6"/>
  <c r="E880" i="6" s="1"/>
  <c r="B881" i="6"/>
  <c r="E881" i="6" s="1"/>
  <c r="B882" i="6"/>
  <c r="E882" i="6" s="1"/>
  <c r="B883" i="6"/>
  <c r="C883" i="6" s="1"/>
  <c r="B884" i="6"/>
  <c r="B885" i="6"/>
  <c r="D885" i="6" s="1"/>
  <c r="B886" i="6"/>
  <c r="D886" i="6" s="1"/>
  <c r="B887" i="6"/>
  <c r="B888" i="6"/>
  <c r="C888" i="6" s="1"/>
  <c r="B889" i="6"/>
  <c r="C889" i="6" s="1"/>
  <c r="B890" i="6"/>
  <c r="D890" i="6" s="1"/>
  <c r="B891" i="6"/>
  <c r="B892" i="6"/>
  <c r="E892" i="6" s="1"/>
  <c r="B893" i="6"/>
  <c r="C893" i="6" s="1"/>
  <c r="B894" i="6"/>
  <c r="B895" i="6"/>
  <c r="D895" i="6" s="1"/>
  <c r="B896" i="6"/>
  <c r="B897" i="6"/>
  <c r="D897" i="6" s="1"/>
  <c r="B898" i="6"/>
  <c r="B899" i="6"/>
  <c r="D899" i="6" s="1"/>
  <c r="B900" i="6"/>
  <c r="B901" i="6"/>
  <c r="C901" i="6" s="1"/>
  <c r="B853" i="6"/>
  <c r="B854" i="6"/>
  <c r="E854" i="6" s="1"/>
  <c r="B855" i="6"/>
  <c r="B856" i="6"/>
  <c r="B857" i="6"/>
  <c r="B858" i="6"/>
  <c r="D858" i="6" s="1"/>
  <c r="B859" i="6"/>
  <c r="B860" i="6"/>
  <c r="B861" i="6"/>
  <c r="B862" i="6"/>
  <c r="B863" i="6"/>
  <c r="D863" i="6" s="1"/>
  <c r="B864" i="6"/>
  <c r="B865" i="6"/>
  <c r="B866" i="6"/>
  <c r="B867" i="6"/>
  <c r="B868" i="6"/>
  <c r="B869" i="6"/>
  <c r="B870" i="6"/>
  <c r="D870" i="6" s="1"/>
  <c r="B871" i="6"/>
  <c r="B872" i="6"/>
  <c r="C872" i="6" s="1"/>
  <c r="B828" i="6"/>
  <c r="B829" i="6"/>
  <c r="E829" i="6" s="1"/>
  <c r="B830" i="6"/>
  <c r="B831" i="6"/>
  <c r="B832" i="6"/>
  <c r="B833" i="6"/>
  <c r="B834" i="6"/>
  <c r="B835" i="6"/>
  <c r="B836" i="6"/>
  <c r="B837" i="6"/>
  <c r="C837" i="6" s="1"/>
  <c r="B838" i="6"/>
  <c r="E838" i="6" s="1"/>
  <c r="B839" i="6"/>
  <c r="B840" i="6"/>
  <c r="B841" i="6"/>
  <c r="B842" i="6"/>
  <c r="B843" i="6"/>
  <c r="B844" i="6"/>
  <c r="B845" i="6"/>
  <c r="D845" i="6" s="1"/>
  <c r="B846" i="6"/>
  <c r="B847" i="6"/>
  <c r="B848" i="6"/>
  <c r="B849" i="6"/>
  <c r="B850" i="6"/>
  <c r="B851" i="6"/>
  <c r="E851" i="6" s="1"/>
  <c r="B852" i="6"/>
  <c r="B804" i="6"/>
  <c r="B805" i="6"/>
  <c r="C805" i="6" s="1"/>
  <c r="B806" i="6"/>
  <c r="D806" i="6" s="1"/>
  <c r="B807" i="6"/>
  <c r="B808" i="6"/>
  <c r="B809" i="6"/>
  <c r="B810" i="6"/>
  <c r="C810" i="6" s="1"/>
  <c r="B811" i="6"/>
  <c r="E811" i="6" s="1"/>
  <c r="B812" i="6"/>
  <c r="B813" i="6"/>
  <c r="B814" i="6"/>
  <c r="B815" i="6"/>
  <c r="B816" i="6"/>
  <c r="B817" i="6"/>
  <c r="B818" i="6"/>
  <c r="B819" i="6"/>
  <c r="C819" i="6" s="1"/>
  <c r="B820" i="6"/>
  <c r="B821" i="6"/>
  <c r="B822" i="6"/>
  <c r="E822" i="6" s="1"/>
  <c r="B823" i="6"/>
  <c r="B824" i="6"/>
  <c r="B825" i="6"/>
  <c r="B826" i="6"/>
  <c r="C826" i="6" s="1"/>
  <c r="B827" i="6"/>
  <c r="B792" i="6"/>
  <c r="B767" i="6"/>
  <c r="B768" i="6"/>
  <c r="B769" i="6"/>
  <c r="B770" i="6"/>
  <c r="B771" i="6"/>
  <c r="B772" i="6"/>
  <c r="C772" i="6" s="1"/>
  <c r="B773" i="6"/>
  <c r="B774" i="6"/>
  <c r="B775" i="6"/>
  <c r="E775" i="6" s="1"/>
  <c r="B776" i="6"/>
  <c r="B777" i="6"/>
  <c r="B778" i="6"/>
  <c r="B779" i="6"/>
  <c r="C779" i="6" s="1"/>
  <c r="B780" i="6"/>
  <c r="B781" i="6"/>
  <c r="B782" i="6"/>
  <c r="B783" i="6"/>
  <c r="B784" i="6"/>
  <c r="C784" i="6" s="1"/>
  <c r="B785" i="6"/>
  <c r="B786" i="6"/>
  <c r="B787" i="6"/>
  <c r="B788" i="6"/>
  <c r="B789" i="6"/>
  <c r="B790" i="6"/>
  <c r="D790" i="6" s="1"/>
  <c r="B791" i="6"/>
  <c r="E791" i="6" s="1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E735" i="6" s="1"/>
  <c r="B736" i="6"/>
  <c r="B737" i="6"/>
  <c r="B738" i="6"/>
  <c r="D738" i="6" s="1"/>
  <c r="B739" i="6"/>
  <c r="B740" i="6"/>
  <c r="B741" i="6"/>
  <c r="B742" i="6"/>
  <c r="C742" i="6" s="1"/>
  <c r="B743" i="6"/>
  <c r="B744" i="6"/>
  <c r="B745" i="6"/>
  <c r="B746" i="6"/>
  <c r="E746" i="6" s="1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C764" i="6" s="1"/>
  <c r="B765" i="6"/>
  <c r="B766" i="6"/>
  <c r="B722" i="6"/>
  <c r="B707" i="6"/>
  <c r="D707" i="6" s="1"/>
  <c r="B685" i="6"/>
  <c r="B686" i="6"/>
  <c r="E686" i="6" s="1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D699" i="6" s="1"/>
  <c r="B700" i="6"/>
  <c r="B701" i="6"/>
  <c r="B702" i="6"/>
  <c r="E702" i="6" s="1"/>
  <c r="B703" i="6"/>
  <c r="B704" i="6"/>
  <c r="B705" i="6"/>
  <c r="B706" i="6"/>
  <c r="B584" i="6"/>
  <c r="B585" i="6"/>
  <c r="B586" i="6"/>
  <c r="B587" i="6"/>
  <c r="B588" i="6"/>
  <c r="B589" i="6"/>
  <c r="B590" i="6"/>
  <c r="B591" i="6"/>
  <c r="B592" i="6"/>
  <c r="B593" i="6"/>
  <c r="C593" i="6" s="1"/>
  <c r="B594" i="6"/>
  <c r="B595" i="6"/>
  <c r="B596" i="6"/>
  <c r="E596" i="6" s="1"/>
  <c r="B597" i="6"/>
  <c r="B598" i="6"/>
  <c r="B599" i="6"/>
  <c r="B600" i="6"/>
  <c r="B601" i="6"/>
  <c r="B602" i="6"/>
  <c r="B603" i="6"/>
  <c r="D603" i="6" s="1"/>
  <c r="B604" i="6"/>
  <c r="B605" i="6"/>
  <c r="B606" i="6"/>
  <c r="C606" i="6" s="1"/>
  <c r="B607" i="6"/>
  <c r="B608" i="6"/>
  <c r="B609" i="6"/>
  <c r="D609" i="6" s="1"/>
  <c r="B610" i="6"/>
  <c r="B611" i="6"/>
  <c r="B612" i="6"/>
  <c r="B613" i="6"/>
  <c r="B614" i="6"/>
  <c r="B615" i="6"/>
  <c r="B616" i="6"/>
  <c r="B617" i="6"/>
  <c r="B618" i="6"/>
  <c r="B619" i="6"/>
  <c r="E619" i="6" s="1"/>
  <c r="B620" i="6"/>
  <c r="B621" i="6"/>
  <c r="B622" i="6"/>
  <c r="B623" i="6"/>
  <c r="B624" i="6"/>
  <c r="B625" i="6"/>
  <c r="B626" i="6"/>
  <c r="B627" i="6"/>
  <c r="B628" i="6"/>
  <c r="B629" i="6"/>
  <c r="C629" i="6" s="1"/>
  <c r="B630" i="6"/>
  <c r="B631" i="6"/>
  <c r="B632" i="6"/>
  <c r="C632" i="6" s="1"/>
  <c r="B633" i="6"/>
  <c r="B634" i="6"/>
  <c r="B635" i="6"/>
  <c r="E635" i="6" s="1"/>
  <c r="B636" i="6"/>
  <c r="B637" i="6"/>
  <c r="B638" i="6"/>
  <c r="B639" i="6"/>
  <c r="B640" i="6"/>
  <c r="B641" i="6"/>
  <c r="D641" i="6" s="1"/>
  <c r="B642" i="6"/>
  <c r="B643" i="6"/>
  <c r="B644" i="6"/>
  <c r="B645" i="6"/>
  <c r="B646" i="6"/>
  <c r="B647" i="6"/>
  <c r="B648" i="6"/>
  <c r="D648" i="6" s="1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C661" i="6" s="1"/>
  <c r="B662" i="6"/>
  <c r="B663" i="6"/>
  <c r="B664" i="6"/>
  <c r="B665" i="6"/>
  <c r="B666" i="6"/>
  <c r="B667" i="6"/>
  <c r="B668" i="6"/>
  <c r="B669" i="6"/>
  <c r="B670" i="6"/>
  <c r="B671" i="6"/>
  <c r="B672" i="6"/>
  <c r="B673" i="6"/>
  <c r="E673" i="6" s="1"/>
  <c r="B674" i="6"/>
  <c r="B675" i="6"/>
  <c r="B676" i="6"/>
  <c r="B677" i="6"/>
  <c r="B678" i="6"/>
  <c r="B679" i="6"/>
  <c r="B680" i="6"/>
  <c r="B681" i="6"/>
  <c r="B682" i="6"/>
  <c r="B683" i="6"/>
  <c r="B684" i="6"/>
  <c r="B583" i="6"/>
  <c r="B397" i="6"/>
  <c r="B398" i="6"/>
  <c r="B399" i="6"/>
  <c r="B400" i="6"/>
  <c r="B401" i="6"/>
  <c r="B402" i="6"/>
  <c r="B403" i="6"/>
  <c r="B404" i="6"/>
  <c r="B405" i="6"/>
  <c r="B406" i="6"/>
  <c r="E406" i="6" s="1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E419" i="6" s="1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E439" i="6" s="1"/>
  <c r="B440" i="6"/>
  <c r="B441" i="6"/>
  <c r="B442" i="6"/>
  <c r="B443" i="6"/>
  <c r="B444" i="6"/>
  <c r="B445" i="6"/>
  <c r="B446" i="6"/>
  <c r="C446" i="6" s="1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D472" i="6" s="1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D489" i="6" s="1"/>
  <c r="B490" i="6"/>
  <c r="B491" i="6"/>
  <c r="B492" i="6"/>
  <c r="B493" i="6"/>
  <c r="B494" i="6"/>
  <c r="C494" i="6" s="1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D538" i="6" s="1"/>
  <c r="B539" i="6"/>
  <c r="B540" i="6"/>
  <c r="B541" i="6"/>
  <c r="B542" i="6"/>
  <c r="D542" i="6" s="1"/>
  <c r="B543" i="6"/>
  <c r="B544" i="6"/>
  <c r="B545" i="6"/>
  <c r="B546" i="6"/>
  <c r="E546" i="6" s="1"/>
  <c r="B547" i="6"/>
  <c r="B548" i="6"/>
  <c r="B549" i="6"/>
  <c r="B550" i="6"/>
  <c r="B551" i="6"/>
  <c r="B552" i="6"/>
  <c r="B553" i="6"/>
  <c r="B554" i="6"/>
  <c r="D554" i="6" s="1"/>
  <c r="B555" i="6"/>
  <c r="B556" i="6"/>
  <c r="B557" i="6"/>
  <c r="B558" i="6"/>
  <c r="B559" i="6"/>
  <c r="B560" i="6"/>
  <c r="B561" i="6"/>
  <c r="D561" i="6" s="1"/>
  <c r="B562" i="6"/>
  <c r="B563" i="6"/>
  <c r="B564" i="6"/>
  <c r="B565" i="6"/>
  <c r="B566" i="6"/>
  <c r="B567" i="6"/>
  <c r="B568" i="6"/>
  <c r="B569" i="6"/>
  <c r="B570" i="6"/>
  <c r="E570" i="6" s="1"/>
  <c r="B571" i="6"/>
  <c r="B572" i="6"/>
  <c r="B396" i="6"/>
  <c r="C334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D387" i="6" s="1"/>
  <c r="B388" i="6"/>
  <c r="B389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C170" i="6" s="1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15" i="6"/>
  <c r="E15" i="6" s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9" i="4"/>
  <c r="E926" i="6" l="1"/>
  <c r="D926" i="6"/>
  <c r="D927" i="6"/>
  <c r="G927" i="6" s="1"/>
  <c r="D925" i="6"/>
  <c r="F925" i="6" s="1"/>
  <c r="D794" i="6"/>
  <c r="D716" i="6"/>
  <c r="F716" i="6" s="1"/>
  <c r="D713" i="6"/>
  <c r="F713" i="6" s="1"/>
  <c r="C709" i="6"/>
  <c r="E577" i="6"/>
  <c r="G577" i="6" s="1"/>
  <c r="D573" i="6"/>
  <c r="D268" i="6"/>
  <c r="F268" i="6" s="1"/>
  <c r="E259" i="6"/>
  <c r="D255" i="6"/>
  <c r="F255" i="6" s="1"/>
  <c r="D252" i="6"/>
  <c r="F252" i="6" s="1"/>
  <c r="E247" i="6"/>
  <c r="G247" i="6" s="1"/>
  <c r="C927" i="6"/>
  <c r="C925" i="6"/>
  <c r="C716" i="6"/>
  <c r="C713" i="6"/>
  <c r="E708" i="6"/>
  <c r="G708" i="6" s="1"/>
  <c r="E576" i="6"/>
  <c r="D392" i="6"/>
  <c r="F392" i="6" s="1"/>
  <c r="C268" i="6"/>
  <c r="C264" i="6"/>
  <c r="D259" i="6"/>
  <c r="C255" i="6"/>
  <c r="C252" i="6"/>
  <c r="E244" i="6"/>
  <c r="F244" i="6" s="1"/>
  <c r="E795" i="6"/>
  <c r="E717" i="6"/>
  <c r="D715" i="6"/>
  <c r="C712" i="6"/>
  <c r="D576" i="6"/>
  <c r="C392" i="6"/>
  <c r="C267" i="6"/>
  <c r="E263" i="6"/>
  <c r="G263" i="6" s="1"/>
  <c r="E256" i="6"/>
  <c r="C251" i="6"/>
  <c r="E243" i="6"/>
  <c r="E794" i="6"/>
  <c r="D717" i="6"/>
  <c r="E714" i="6"/>
  <c r="E573" i="6"/>
  <c r="E260" i="6"/>
  <c r="G260" i="6" s="1"/>
  <c r="D256" i="6"/>
  <c r="C248" i="6"/>
  <c r="D243" i="6"/>
  <c r="G243" i="6" s="1"/>
  <c r="G244" i="6"/>
  <c r="F795" i="6"/>
  <c r="C711" i="6"/>
  <c r="E711" i="6"/>
  <c r="D575" i="6"/>
  <c r="E575" i="6"/>
  <c r="C575" i="6"/>
  <c r="C266" i="6"/>
  <c r="E266" i="6"/>
  <c r="F266" i="6" s="1"/>
  <c r="C258" i="6"/>
  <c r="D258" i="6"/>
  <c r="E250" i="6"/>
  <c r="D250" i="6"/>
  <c r="D793" i="6"/>
  <c r="G793" i="6" s="1"/>
  <c r="C793" i="6"/>
  <c r="E924" i="6"/>
  <c r="D924" i="6"/>
  <c r="C250" i="6"/>
  <c r="G795" i="6"/>
  <c r="E715" i="6"/>
  <c r="D711" i="6"/>
  <c r="E579" i="6"/>
  <c r="D579" i="6"/>
  <c r="C391" i="6"/>
  <c r="D391" i="6"/>
  <c r="G391" i="6" s="1"/>
  <c r="E262" i="6"/>
  <c r="D262" i="6"/>
  <c r="C254" i="6"/>
  <c r="E254" i="6"/>
  <c r="F254" i="6" s="1"/>
  <c r="D246" i="6"/>
  <c r="E246" i="6"/>
  <c r="C246" i="6"/>
  <c r="E797" i="6"/>
  <c r="D797" i="6"/>
  <c r="C924" i="6"/>
  <c r="C797" i="6"/>
  <c r="D718" i="6"/>
  <c r="C718" i="6"/>
  <c r="C710" i="6"/>
  <c r="E710" i="6"/>
  <c r="F710" i="6" s="1"/>
  <c r="E578" i="6"/>
  <c r="D578" i="6"/>
  <c r="D574" i="6"/>
  <c r="E574" i="6"/>
  <c r="C574" i="6"/>
  <c r="C390" i="6"/>
  <c r="D390" i="6"/>
  <c r="C265" i="6"/>
  <c r="E265" i="6"/>
  <c r="G265" i="6" s="1"/>
  <c r="E261" i="6"/>
  <c r="D261" i="6"/>
  <c r="D257" i="6"/>
  <c r="E257" i="6"/>
  <c r="C257" i="6"/>
  <c r="C253" i="6"/>
  <c r="D253" i="6"/>
  <c r="G253" i="6" s="1"/>
  <c r="C249" i="6"/>
  <c r="E249" i="6"/>
  <c r="E245" i="6"/>
  <c r="D245" i="6"/>
  <c r="E796" i="6"/>
  <c r="D796" i="6"/>
  <c r="D923" i="6"/>
  <c r="C923" i="6"/>
  <c r="E923" i="6"/>
  <c r="E718" i="6"/>
  <c r="D714" i="6"/>
  <c r="C261" i="6"/>
  <c r="E258" i="6"/>
  <c r="G255" i="6"/>
  <c r="D249" i="6"/>
  <c r="C795" i="6"/>
  <c r="D712" i="6"/>
  <c r="G712" i="6" s="1"/>
  <c r="D709" i="6"/>
  <c r="G709" i="6" s="1"/>
  <c r="C708" i="6"/>
  <c r="C577" i="6"/>
  <c r="D267" i="6"/>
  <c r="G267" i="6" s="1"/>
  <c r="D264" i="6"/>
  <c r="G264" i="6" s="1"/>
  <c r="C263" i="6"/>
  <c r="C260" i="6"/>
  <c r="D251" i="6"/>
  <c r="G251" i="6" s="1"/>
  <c r="D248" i="6"/>
  <c r="G248" i="6" s="1"/>
  <c r="C247" i="6"/>
  <c r="C244" i="6"/>
  <c r="G576" i="6"/>
  <c r="G256" i="6"/>
  <c r="D803" i="6"/>
  <c r="E803" i="6"/>
  <c r="C802" i="6"/>
  <c r="C801" i="6"/>
  <c r="E801" i="6"/>
  <c r="D802" i="6"/>
  <c r="D883" i="6"/>
  <c r="C913" i="6"/>
  <c r="F11" i="6"/>
  <c r="D908" i="6"/>
  <c r="F908" i="6" s="1"/>
  <c r="E877" i="6"/>
  <c r="D922" i="6"/>
  <c r="D893" i="6"/>
  <c r="E916" i="6"/>
  <c r="E888" i="6"/>
  <c r="D921" i="6"/>
  <c r="G921" i="6" s="1"/>
  <c r="D916" i="6"/>
  <c r="E911" i="6"/>
  <c r="E906" i="6"/>
  <c r="D892" i="6"/>
  <c r="G892" i="6" s="1"/>
  <c r="E886" i="6"/>
  <c r="F886" i="6" s="1"/>
  <c r="C882" i="6"/>
  <c r="D877" i="6"/>
  <c r="G877" i="6" s="1"/>
  <c r="C874" i="6"/>
  <c r="C15" i="6"/>
  <c r="D15" i="6"/>
  <c r="C919" i="6"/>
  <c r="C910" i="6"/>
  <c r="D906" i="6"/>
  <c r="E895" i="6"/>
  <c r="G895" i="6" s="1"/>
  <c r="E890" i="6"/>
  <c r="G890" i="6" s="1"/>
  <c r="E885" i="6"/>
  <c r="F885" i="6" s="1"/>
  <c r="E902" i="6"/>
  <c r="E922" i="6"/>
  <c r="E917" i="6"/>
  <c r="D914" i="6"/>
  <c r="D909" i="6"/>
  <c r="G909" i="6" s="1"/>
  <c r="C905" i="6"/>
  <c r="E893" i="6"/>
  <c r="C890" i="6"/>
  <c r="C885" i="6"/>
  <c r="D879" i="6"/>
  <c r="F879" i="6" s="1"/>
  <c r="D874" i="6"/>
  <c r="G874" i="6" s="1"/>
  <c r="E241" i="6"/>
  <c r="D241" i="6"/>
  <c r="C241" i="6"/>
  <c r="E229" i="6"/>
  <c r="F229" i="6" s="1"/>
  <c r="C229" i="6"/>
  <c r="D229" i="6"/>
  <c r="D217" i="6"/>
  <c r="E217" i="6"/>
  <c r="E205" i="6"/>
  <c r="D205" i="6"/>
  <c r="G205" i="6" s="1"/>
  <c r="C205" i="6"/>
  <c r="E197" i="6"/>
  <c r="D197" i="6"/>
  <c r="C197" i="6"/>
  <c r="C181" i="6"/>
  <c r="D181" i="6"/>
  <c r="E181" i="6"/>
  <c r="D169" i="6"/>
  <c r="C169" i="6"/>
  <c r="E169" i="6"/>
  <c r="E161" i="6"/>
  <c r="D161" i="6"/>
  <c r="F161" i="6" s="1"/>
  <c r="C161" i="6"/>
  <c r="E149" i="6"/>
  <c r="G149" i="6" s="1"/>
  <c r="D149" i="6"/>
  <c r="C149" i="6"/>
  <c r="D137" i="6"/>
  <c r="C137" i="6"/>
  <c r="E137" i="6"/>
  <c r="E129" i="6"/>
  <c r="G129" i="6" s="1"/>
  <c r="D129" i="6"/>
  <c r="C129" i="6"/>
  <c r="D117" i="6"/>
  <c r="C117" i="6"/>
  <c r="E117" i="6"/>
  <c r="D105" i="6"/>
  <c r="E105" i="6"/>
  <c r="C105" i="6"/>
  <c r="C93" i="6"/>
  <c r="E93" i="6"/>
  <c r="D93" i="6"/>
  <c r="D85" i="6"/>
  <c r="F85" i="6" s="1"/>
  <c r="E85" i="6"/>
  <c r="C85" i="6"/>
  <c r="E73" i="6"/>
  <c r="D73" i="6"/>
  <c r="F73" i="6" s="1"/>
  <c r="C73" i="6"/>
  <c r="E61" i="6"/>
  <c r="C61" i="6"/>
  <c r="D61" i="6"/>
  <c r="C49" i="6"/>
  <c r="D49" i="6"/>
  <c r="E37" i="6"/>
  <c r="D37" i="6"/>
  <c r="F37" i="6" s="1"/>
  <c r="C37" i="6"/>
  <c r="D25" i="6"/>
  <c r="C25" i="6"/>
  <c r="E25" i="6"/>
  <c r="D388" i="6"/>
  <c r="E388" i="6"/>
  <c r="C388" i="6"/>
  <c r="D376" i="6"/>
  <c r="G376" i="6" s="1"/>
  <c r="E376" i="6"/>
  <c r="C376" i="6"/>
  <c r="D368" i="6"/>
  <c r="E368" i="6"/>
  <c r="D356" i="6"/>
  <c r="E356" i="6"/>
  <c r="C356" i="6"/>
  <c r="C324" i="6"/>
  <c r="E324" i="6"/>
  <c r="D324" i="6"/>
  <c r="C493" i="6"/>
  <c r="D493" i="6"/>
  <c r="E493" i="6"/>
  <c r="E481" i="6"/>
  <c r="D481" i="6"/>
  <c r="C481" i="6"/>
  <c r="C473" i="6"/>
  <c r="D473" i="6"/>
  <c r="E473" i="6"/>
  <c r="E465" i="6"/>
  <c r="C465" i="6"/>
  <c r="C457" i="6"/>
  <c r="E457" i="6"/>
  <c r="D457" i="6"/>
  <c r="F457" i="6" s="1"/>
  <c r="E449" i="6"/>
  <c r="D449" i="6"/>
  <c r="C449" i="6"/>
  <c r="C441" i="6"/>
  <c r="D441" i="6"/>
  <c r="E441" i="6"/>
  <c r="E437" i="6"/>
  <c r="D437" i="6"/>
  <c r="F437" i="6" s="1"/>
  <c r="C437" i="6"/>
  <c r="C425" i="6"/>
  <c r="E425" i="6"/>
  <c r="D425" i="6"/>
  <c r="G425" i="6" s="1"/>
  <c r="C413" i="6"/>
  <c r="E413" i="6"/>
  <c r="C409" i="6"/>
  <c r="D409" i="6"/>
  <c r="E409" i="6"/>
  <c r="C397" i="6"/>
  <c r="D397" i="6"/>
  <c r="E397" i="6"/>
  <c r="G397" i="6" s="1"/>
  <c r="E670" i="6"/>
  <c r="C670" i="6"/>
  <c r="E658" i="6"/>
  <c r="D658" i="6"/>
  <c r="C658" i="6"/>
  <c r="C646" i="6"/>
  <c r="E646" i="6"/>
  <c r="D646" i="6"/>
  <c r="G646" i="6" s="1"/>
  <c r="E634" i="6"/>
  <c r="D634" i="6"/>
  <c r="C634" i="6"/>
  <c r="D622" i="6"/>
  <c r="E622" i="6"/>
  <c r="D614" i="6"/>
  <c r="G614" i="6" s="1"/>
  <c r="E614" i="6"/>
  <c r="C614" i="6"/>
  <c r="D602" i="6"/>
  <c r="E602" i="6"/>
  <c r="C602" i="6"/>
  <c r="E590" i="6"/>
  <c r="F590" i="6" s="1"/>
  <c r="D590" i="6"/>
  <c r="D701" i="6"/>
  <c r="G701" i="6" s="1"/>
  <c r="E701" i="6"/>
  <c r="C701" i="6"/>
  <c r="C689" i="6"/>
  <c r="D689" i="6"/>
  <c r="E761" i="6"/>
  <c r="C761" i="6"/>
  <c r="E753" i="6"/>
  <c r="C753" i="6"/>
  <c r="E745" i="6"/>
  <c r="D745" i="6"/>
  <c r="C745" i="6"/>
  <c r="C733" i="6"/>
  <c r="D733" i="6"/>
  <c r="E733" i="6"/>
  <c r="C778" i="6"/>
  <c r="D778" i="6"/>
  <c r="E778" i="6"/>
  <c r="D232" i="6"/>
  <c r="F232" i="6" s="1"/>
  <c r="E232" i="6"/>
  <c r="C232" i="6"/>
  <c r="C220" i="6"/>
  <c r="D220" i="6"/>
  <c r="F220" i="6" s="1"/>
  <c r="E220" i="6"/>
  <c r="D204" i="6"/>
  <c r="C204" i="6"/>
  <c r="E204" i="6"/>
  <c r="F204" i="6" s="1"/>
  <c r="D188" i="6"/>
  <c r="C188" i="6"/>
  <c r="E188" i="6"/>
  <c r="E172" i="6"/>
  <c r="F172" i="6" s="1"/>
  <c r="C172" i="6"/>
  <c r="D172" i="6"/>
  <c r="E160" i="6"/>
  <c r="D160" i="6"/>
  <c r="F160" i="6" s="1"/>
  <c r="C160" i="6"/>
  <c r="E148" i="6"/>
  <c r="F148" i="6" s="1"/>
  <c r="D148" i="6"/>
  <c r="C148" i="6"/>
  <c r="D132" i="6"/>
  <c r="C132" i="6"/>
  <c r="E132" i="6"/>
  <c r="D120" i="6"/>
  <c r="E120" i="6"/>
  <c r="C120" i="6"/>
  <c r="C108" i="6"/>
  <c r="D108" i="6"/>
  <c r="E108" i="6"/>
  <c r="C96" i="6"/>
  <c r="E96" i="6"/>
  <c r="D96" i="6"/>
  <c r="G96" i="6" s="1"/>
  <c r="C84" i="6"/>
  <c r="E84" i="6"/>
  <c r="G84" i="6" s="1"/>
  <c r="D84" i="6"/>
  <c r="E72" i="6"/>
  <c r="C72" i="6"/>
  <c r="D72" i="6"/>
  <c r="E52" i="6"/>
  <c r="D52" i="6"/>
  <c r="C52" i="6"/>
  <c r="D36" i="6"/>
  <c r="G36" i="6" s="1"/>
  <c r="E36" i="6"/>
  <c r="C36" i="6"/>
  <c r="E24" i="6"/>
  <c r="C24" i="6"/>
  <c r="D24" i="6"/>
  <c r="C387" i="6"/>
  <c r="E387" i="6"/>
  <c r="F387" i="6" s="1"/>
  <c r="C375" i="6"/>
  <c r="E375" i="6"/>
  <c r="D375" i="6"/>
  <c r="G375" i="6" s="1"/>
  <c r="E363" i="6"/>
  <c r="C363" i="6"/>
  <c r="D363" i="6"/>
  <c r="D351" i="6"/>
  <c r="G351" i="6" s="1"/>
  <c r="E351" i="6"/>
  <c r="C351" i="6"/>
  <c r="E339" i="6"/>
  <c r="C339" i="6"/>
  <c r="D339" i="6"/>
  <c r="C319" i="6"/>
  <c r="E319" i="6"/>
  <c r="E307" i="6"/>
  <c r="C307" i="6"/>
  <c r="D307" i="6"/>
  <c r="D295" i="6"/>
  <c r="E295" i="6"/>
  <c r="C295" i="6"/>
  <c r="D279" i="6"/>
  <c r="C279" i="6"/>
  <c r="E279" i="6"/>
  <c r="C568" i="6"/>
  <c r="E568" i="6"/>
  <c r="F568" i="6" s="1"/>
  <c r="D568" i="6"/>
  <c r="C552" i="6"/>
  <c r="E552" i="6"/>
  <c r="D552" i="6"/>
  <c r="E532" i="6"/>
  <c r="D532" i="6"/>
  <c r="F532" i="6" s="1"/>
  <c r="C532" i="6"/>
  <c r="E520" i="6"/>
  <c r="C520" i="6"/>
  <c r="D520" i="6"/>
  <c r="E508" i="6"/>
  <c r="C508" i="6"/>
  <c r="E496" i="6"/>
  <c r="D496" i="6"/>
  <c r="F496" i="6" s="1"/>
  <c r="C496" i="6"/>
  <c r="D484" i="6"/>
  <c r="C484" i="6"/>
  <c r="E484" i="6"/>
  <c r="F484" i="6" s="1"/>
  <c r="C472" i="6"/>
  <c r="E472" i="6"/>
  <c r="C456" i="6"/>
  <c r="D456" i="6"/>
  <c r="G456" i="6" s="1"/>
  <c r="E456" i="6"/>
  <c r="C440" i="6"/>
  <c r="E440" i="6"/>
  <c r="D440" i="6"/>
  <c r="D428" i="6"/>
  <c r="C428" i="6"/>
  <c r="E428" i="6"/>
  <c r="E416" i="6"/>
  <c r="C416" i="6"/>
  <c r="D416" i="6"/>
  <c r="D404" i="6"/>
  <c r="E404" i="6"/>
  <c r="G404" i="6" s="1"/>
  <c r="C404" i="6"/>
  <c r="D681" i="6"/>
  <c r="C681" i="6"/>
  <c r="E681" i="6"/>
  <c r="C665" i="6"/>
  <c r="D665" i="6"/>
  <c r="E665" i="6"/>
  <c r="D649" i="6"/>
  <c r="C649" i="6"/>
  <c r="E649" i="6"/>
  <c r="E633" i="6"/>
  <c r="C633" i="6"/>
  <c r="D633" i="6"/>
  <c r="C617" i="6"/>
  <c r="E617" i="6"/>
  <c r="D617" i="6"/>
  <c r="D605" i="6"/>
  <c r="C605" i="6"/>
  <c r="E605" i="6"/>
  <c r="D597" i="6"/>
  <c r="E597" i="6"/>
  <c r="C597" i="6"/>
  <c r="D585" i="6"/>
  <c r="E585" i="6"/>
  <c r="G585" i="6" s="1"/>
  <c r="C585" i="6"/>
  <c r="E704" i="6"/>
  <c r="C704" i="6"/>
  <c r="D704" i="6"/>
  <c r="D696" i="6"/>
  <c r="C696" i="6"/>
  <c r="E692" i="6"/>
  <c r="D692" i="6"/>
  <c r="C692" i="6"/>
  <c r="E688" i="6"/>
  <c r="D688" i="6"/>
  <c r="C688" i="6"/>
  <c r="C707" i="6"/>
  <c r="E707" i="6"/>
  <c r="F707" i="6" s="1"/>
  <c r="D760" i="6"/>
  <c r="C760" i="6"/>
  <c r="E760" i="6"/>
  <c r="E756" i="6"/>
  <c r="F756" i="6" s="1"/>
  <c r="C756" i="6"/>
  <c r="D756" i="6"/>
  <c r="G756" i="6" s="1"/>
  <c r="D752" i="6"/>
  <c r="E752" i="6"/>
  <c r="C752" i="6"/>
  <c r="D748" i="6"/>
  <c r="C748" i="6"/>
  <c r="E744" i="6"/>
  <c r="C744" i="6"/>
  <c r="D740" i="6"/>
  <c r="C740" i="6"/>
  <c r="D736" i="6"/>
  <c r="C736" i="6"/>
  <c r="E736" i="6"/>
  <c r="E732" i="6"/>
  <c r="D732" i="6"/>
  <c r="E728" i="6"/>
  <c r="D728" i="6"/>
  <c r="G728" i="6" s="1"/>
  <c r="C724" i="6"/>
  <c r="E724" i="6"/>
  <c r="G724" i="6" s="1"/>
  <c r="D724" i="6"/>
  <c r="D789" i="6"/>
  <c r="E789" i="6"/>
  <c r="C789" i="6"/>
  <c r="E785" i="6"/>
  <c r="C785" i="6"/>
  <c r="D785" i="6"/>
  <c r="E781" i="6"/>
  <c r="D781" i="6"/>
  <c r="C777" i="6"/>
  <c r="E777" i="6"/>
  <c r="C773" i="6"/>
  <c r="D773" i="6"/>
  <c r="E773" i="6"/>
  <c r="G773" i="6" s="1"/>
  <c r="D769" i="6"/>
  <c r="E769" i="6"/>
  <c r="C769" i="6"/>
  <c r="C824" i="6"/>
  <c r="E824" i="6"/>
  <c r="C820" i="6"/>
  <c r="D820" i="6"/>
  <c r="D816" i="6"/>
  <c r="E816" i="6"/>
  <c r="C812" i="6"/>
  <c r="E812" i="6"/>
  <c r="D812" i="6"/>
  <c r="G812" i="6" s="1"/>
  <c r="C808" i="6"/>
  <c r="E808" i="6"/>
  <c r="D804" i="6"/>
  <c r="C804" i="6"/>
  <c r="E804" i="6"/>
  <c r="D851" i="6"/>
  <c r="C851" i="6"/>
  <c r="C847" i="6"/>
  <c r="E847" i="6"/>
  <c r="D843" i="6"/>
  <c r="C843" i="6"/>
  <c r="E843" i="6"/>
  <c r="D839" i="6"/>
  <c r="E839" i="6"/>
  <c r="C839" i="6"/>
  <c r="D835" i="6"/>
  <c r="E835" i="6"/>
  <c r="C831" i="6"/>
  <c r="E831" i="6"/>
  <c r="D831" i="6"/>
  <c r="D860" i="6"/>
  <c r="E860" i="6"/>
  <c r="E237" i="6"/>
  <c r="C237" i="6"/>
  <c r="D237" i="6"/>
  <c r="C225" i="6"/>
  <c r="D225" i="6"/>
  <c r="E225" i="6"/>
  <c r="E213" i="6"/>
  <c r="D213" i="6"/>
  <c r="C213" i="6"/>
  <c r="E201" i="6"/>
  <c r="D201" i="6"/>
  <c r="C201" i="6"/>
  <c r="E189" i="6"/>
  <c r="D189" i="6"/>
  <c r="C189" i="6"/>
  <c r="E185" i="6"/>
  <c r="C185" i="6"/>
  <c r="D185" i="6"/>
  <c r="C173" i="6"/>
  <c r="E173" i="6"/>
  <c r="G173" i="6" s="1"/>
  <c r="D173" i="6"/>
  <c r="D157" i="6"/>
  <c r="G157" i="6" s="1"/>
  <c r="C157" i="6"/>
  <c r="E157" i="6"/>
  <c r="C141" i="6"/>
  <c r="D141" i="6"/>
  <c r="E141" i="6"/>
  <c r="E125" i="6"/>
  <c r="F125" i="6" s="1"/>
  <c r="D125" i="6"/>
  <c r="C125" i="6"/>
  <c r="D113" i="6"/>
  <c r="C113" i="6"/>
  <c r="E113" i="6"/>
  <c r="E101" i="6"/>
  <c r="C101" i="6"/>
  <c r="D101" i="6"/>
  <c r="C89" i="6"/>
  <c r="E89" i="6"/>
  <c r="G89" i="6" s="1"/>
  <c r="D89" i="6"/>
  <c r="D77" i="6"/>
  <c r="C77" i="6"/>
  <c r="E77" i="6"/>
  <c r="E65" i="6"/>
  <c r="C65" i="6"/>
  <c r="D65" i="6"/>
  <c r="E57" i="6"/>
  <c r="D57" i="6"/>
  <c r="C57" i="6"/>
  <c r="C45" i="6"/>
  <c r="E45" i="6"/>
  <c r="D45" i="6"/>
  <c r="E33" i="6"/>
  <c r="D33" i="6"/>
  <c r="C33" i="6"/>
  <c r="D21" i="6"/>
  <c r="C21" i="6"/>
  <c r="E21" i="6"/>
  <c r="D380" i="6"/>
  <c r="C380" i="6"/>
  <c r="E364" i="6"/>
  <c r="F364" i="6" s="1"/>
  <c r="C364" i="6"/>
  <c r="D364" i="6"/>
  <c r="E352" i="6"/>
  <c r="D352" i="6"/>
  <c r="C352" i="6"/>
  <c r="E344" i="6"/>
  <c r="C344" i="6"/>
  <c r="D344" i="6"/>
  <c r="C336" i="6"/>
  <c r="D336" i="6"/>
  <c r="F336" i="6" s="1"/>
  <c r="E336" i="6"/>
  <c r="C328" i="6"/>
  <c r="E328" i="6"/>
  <c r="D328" i="6"/>
  <c r="C316" i="6"/>
  <c r="E316" i="6"/>
  <c r="F316" i="6" s="1"/>
  <c r="D316" i="6"/>
  <c r="C308" i="6"/>
  <c r="E308" i="6"/>
  <c r="D308" i="6"/>
  <c r="C300" i="6"/>
  <c r="E300" i="6"/>
  <c r="C292" i="6"/>
  <c r="E292" i="6"/>
  <c r="D292" i="6"/>
  <c r="C284" i="6"/>
  <c r="E284" i="6"/>
  <c r="D284" i="6"/>
  <c r="F284" i="6" s="1"/>
  <c r="C280" i="6"/>
  <c r="D280" i="6"/>
  <c r="G280" i="6" s="1"/>
  <c r="E280" i="6"/>
  <c r="C276" i="6"/>
  <c r="E276" i="6"/>
  <c r="D276" i="6"/>
  <c r="C569" i="6"/>
  <c r="E569" i="6"/>
  <c r="D569" i="6"/>
  <c r="D565" i="6"/>
  <c r="E565" i="6"/>
  <c r="C565" i="6"/>
  <c r="C561" i="6"/>
  <c r="E561" i="6"/>
  <c r="F561" i="6" s="1"/>
  <c r="D557" i="6"/>
  <c r="C557" i="6"/>
  <c r="E557" i="6"/>
  <c r="D553" i="6"/>
  <c r="E553" i="6"/>
  <c r="C553" i="6"/>
  <c r="E549" i="6"/>
  <c r="C549" i="6"/>
  <c r="D549" i="6"/>
  <c r="D545" i="6"/>
  <c r="E545" i="6"/>
  <c r="C545" i="6"/>
  <c r="E541" i="6"/>
  <c r="D541" i="6"/>
  <c r="C541" i="6"/>
  <c r="E537" i="6"/>
  <c r="C537" i="6"/>
  <c r="D537" i="6"/>
  <c r="C533" i="6"/>
  <c r="D533" i="6"/>
  <c r="E529" i="6"/>
  <c r="C529" i="6"/>
  <c r="D529" i="6"/>
  <c r="D525" i="6"/>
  <c r="C525" i="6"/>
  <c r="E521" i="6"/>
  <c r="D521" i="6"/>
  <c r="C517" i="6"/>
  <c r="E517" i="6"/>
  <c r="D517" i="6"/>
  <c r="E513" i="6"/>
  <c r="D513" i="6"/>
  <c r="C509" i="6"/>
  <c r="D509" i="6"/>
  <c r="E509" i="6"/>
  <c r="C501" i="6"/>
  <c r="E501" i="6"/>
  <c r="D501" i="6"/>
  <c r="G501" i="6" s="1"/>
  <c r="E485" i="6"/>
  <c r="C485" i="6"/>
  <c r="C429" i="6"/>
  <c r="D429" i="6"/>
  <c r="E429" i="6"/>
  <c r="E417" i="6"/>
  <c r="G417" i="6" s="1"/>
  <c r="D417" i="6"/>
  <c r="C417" i="6"/>
  <c r="E401" i="6"/>
  <c r="C401" i="6"/>
  <c r="D401" i="6"/>
  <c r="D678" i="6"/>
  <c r="C678" i="6"/>
  <c r="E678" i="6"/>
  <c r="F678" i="6" s="1"/>
  <c r="D666" i="6"/>
  <c r="E666" i="6"/>
  <c r="C666" i="6"/>
  <c r="E654" i="6"/>
  <c r="C654" i="6"/>
  <c r="D642" i="6"/>
  <c r="C642" i="6"/>
  <c r="E642" i="6"/>
  <c r="C626" i="6"/>
  <c r="D626" i="6"/>
  <c r="E626" i="6"/>
  <c r="D610" i="6"/>
  <c r="C610" i="6"/>
  <c r="E610" i="6"/>
  <c r="E598" i="6"/>
  <c r="D598" i="6"/>
  <c r="C598" i="6"/>
  <c r="E705" i="6"/>
  <c r="D705" i="6"/>
  <c r="E693" i="6"/>
  <c r="C693" i="6"/>
  <c r="E765" i="6"/>
  <c r="D765" i="6"/>
  <c r="C765" i="6"/>
  <c r="C757" i="6"/>
  <c r="E757" i="6"/>
  <c r="E749" i="6"/>
  <c r="C749" i="6"/>
  <c r="D749" i="6"/>
  <c r="E741" i="6"/>
  <c r="D741" i="6"/>
  <c r="C741" i="6"/>
  <c r="C729" i="6"/>
  <c r="D729" i="6"/>
  <c r="E729" i="6"/>
  <c r="C725" i="6"/>
  <c r="E725" i="6"/>
  <c r="D725" i="6"/>
  <c r="C790" i="6"/>
  <c r="E790" i="6"/>
  <c r="D786" i="6"/>
  <c r="C786" i="6"/>
  <c r="E786" i="6"/>
  <c r="C782" i="6"/>
  <c r="E782" i="6"/>
  <c r="D774" i="6"/>
  <c r="E774" i="6"/>
  <c r="C770" i="6"/>
  <c r="E770" i="6"/>
  <c r="D792" i="6"/>
  <c r="E792" i="6"/>
  <c r="C792" i="6"/>
  <c r="C825" i="6"/>
  <c r="D825" i="6"/>
  <c r="E825" i="6"/>
  <c r="C821" i="6"/>
  <c r="E821" i="6"/>
  <c r="D821" i="6"/>
  <c r="D817" i="6"/>
  <c r="C817" i="6"/>
  <c r="D813" i="6"/>
  <c r="C813" i="6"/>
  <c r="D809" i="6"/>
  <c r="C809" i="6"/>
  <c r="E809" i="6"/>
  <c r="E805" i="6"/>
  <c r="D805" i="6"/>
  <c r="E852" i="6"/>
  <c r="D852" i="6"/>
  <c r="C852" i="6"/>
  <c r="D848" i="6"/>
  <c r="C848" i="6"/>
  <c r="E848" i="6"/>
  <c r="E844" i="6"/>
  <c r="D844" i="6"/>
  <c r="E840" i="6"/>
  <c r="C840" i="6"/>
  <c r="E836" i="6"/>
  <c r="C836" i="6"/>
  <c r="D836" i="6"/>
  <c r="C832" i="6"/>
  <c r="E832" i="6"/>
  <c r="E828" i="6"/>
  <c r="D828" i="6"/>
  <c r="F828" i="6" s="1"/>
  <c r="E869" i="6"/>
  <c r="C869" i="6"/>
  <c r="D865" i="6"/>
  <c r="E865" i="6"/>
  <c r="C865" i="6"/>
  <c r="D861" i="6"/>
  <c r="C861" i="6"/>
  <c r="E857" i="6"/>
  <c r="D857" i="6"/>
  <c r="C857" i="6"/>
  <c r="C853" i="6"/>
  <c r="E853" i="6"/>
  <c r="D898" i="6"/>
  <c r="E898" i="6"/>
  <c r="C894" i="6"/>
  <c r="E894" i="6"/>
  <c r="D894" i="6"/>
  <c r="E813" i="6"/>
  <c r="C217" i="6"/>
  <c r="D236" i="6"/>
  <c r="C236" i="6"/>
  <c r="E236" i="6"/>
  <c r="F236" i="6" s="1"/>
  <c r="D224" i="6"/>
  <c r="E224" i="6"/>
  <c r="F224" i="6" s="1"/>
  <c r="C224" i="6"/>
  <c r="D212" i="6"/>
  <c r="C212" i="6"/>
  <c r="E212" i="6"/>
  <c r="F212" i="6" s="1"/>
  <c r="D200" i="6"/>
  <c r="C200" i="6"/>
  <c r="E200" i="6"/>
  <c r="D192" i="6"/>
  <c r="C192" i="6"/>
  <c r="E192" i="6"/>
  <c r="F192" i="6" s="1"/>
  <c r="E180" i="6"/>
  <c r="C180" i="6"/>
  <c r="D180" i="6"/>
  <c r="C168" i="6"/>
  <c r="E168" i="6"/>
  <c r="D168" i="6"/>
  <c r="C156" i="6"/>
  <c r="E156" i="6"/>
  <c r="F156" i="6" s="1"/>
  <c r="D156" i="6"/>
  <c r="E140" i="6"/>
  <c r="D140" i="6"/>
  <c r="C140" i="6"/>
  <c r="D128" i="6"/>
  <c r="C128" i="6"/>
  <c r="E128" i="6"/>
  <c r="E116" i="6"/>
  <c r="F116" i="6" s="1"/>
  <c r="D116" i="6"/>
  <c r="C116" i="6"/>
  <c r="C104" i="6"/>
  <c r="E104" i="6"/>
  <c r="G104" i="6" s="1"/>
  <c r="D104" i="6"/>
  <c r="E88" i="6"/>
  <c r="D88" i="6"/>
  <c r="C88" i="6"/>
  <c r="E76" i="6"/>
  <c r="D76" i="6"/>
  <c r="C76" i="6"/>
  <c r="D64" i="6"/>
  <c r="E64" i="6"/>
  <c r="C64" i="6"/>
  <c r="D56" i="6"/>
  <c r="E56" i="6"/>
  <c r="C56" i="6"/>
  <c r="C44" i="6"/>
  <c r="D44" i="6"/>
  <c r="E44" i="6"/>
  <c r="E32" i="6"/>
  <c r="D32" i="6"/>
  <c r="C32" i="6"/>
  <c r="C20" i="6"/>
  <c r="E20" i="6"/>
  <c r="D20" i="6"/>
  <c r="E383" i="6"/>
  <c r="G383" i="6" s="1"/>
  <c r="C383" i="6"/>
  <c r="D383" i="6"/>
  <c r="C371" i="6"/>
  <c r="D371" i="6"/>
  <c r="E371" i="6"/>
  <c r="C359" i="6"/>
  <c r="D359" i="6"/>
  <c r="E359" i="6"/>
  <c r="E347" i="6"/>
  <c r="D347" i="6"/>
  <c r="C347" i="6"/>
  <c r="D335" i="6"/>
  <c r="E335" i="6"/>
  <c r="C335" i="6"/>
  <c r="C327" i="6"/>
  <c r="D327" i="6"/>
  <c r="E327" i="6"/>
  <c r="C315" i="6"/>
  <c r="E315" i="6"/>
  <c r="D315" i="6"/>
  <c r="E303" i="6"/>
  <c r="D303" i="6"/>
  <c r="C303" i="6"/>
  <c r="C291" i="6"/>
  <c r="E291" i="6"/>
  <c r="D291" i="6"/>
  <c r="E283" i="6"/>
  <c r="C283" i="6"/>
  <c r="D283" i="6"/>
  <c r="G283" i="6" s="1"/>
  <c r="E572" i="6"/>
  <c r="D572" i="6"/>
  <c r="C572" i="6"/>
  <c r="D560" i="6"/>
  <c r="C560" i="6"/>
  <c r="E560" i="6"/>
  <c r="F560" i="6" s="1"/>
  <c r="D548" i="6"/>
  <c r="E548" i="6"/>
  <c r="C548" i="6"/>
  <c r="D540" i="6"/>
  <c r="E540" i="6"/>
  <c r="C540" i="6"/>
  <c r="D528" i="6"/>
  <c r="E528" i="6"/>
  <c r="C528" i="6"/>
  <c r="E516" i="6"/>
  <c r="C516" i="6"/>
  <c r="C504" i="6"/>
  <c r="E504" i="6"/>
  <c r="D504" i="6"/>
  <c r="E492" i="6"/>
  <c r="D492" i="6"/>
  <c r="C492" i="6"/>
  <c r="E480" i="6"/>
  <c r="C480" i="6"/>
  <c r="D480" i="6"/>
  <c r="D468" i="6"/>
  <c r="E468" i="6"/>
  <c r="C468" i="6"/>
  <c r="D460" i="6"/>
  <c r="E460" i="6"/>
  <c r="C460" i="6"/>
  <c r="E448" i="6"/>
  <c r="C448" i="6"/>
  <c r="D448" i="6"/>
  <c r="D436" i="6"/>
  <c r="E436" i="6"/>
  <c r="C436" i="6"/>
  <c r="C424" i="6"/>
  <c r="D424" i="6"/>
  <c r="E424" i="6"/>
  <c r="C412" i="6"/>
  <c r="E412" i="6"/>
  <c r="D412" i="6"/>
  <c r="E400" i="6"/>
  <c r="D400" i="6"/>
  <c r="C677" i="6"/>
  <c r="E677" i="6"/>
  <c r="D669" i="6"/>
  <c r="E669" i="6"/>
  <c r="C669" i="6"/>
  <c r="D657" i="6"/>
  <c r="C657" i="6"/>
  <c r="E645" i="6"/>
  <c r="D645" i="6"/>
  <c r="D637" i="6"/>
  <c r="C637" i="6"/>
  <c r="E637" i="6"/>
  <c r="E625" i="6"/>
  <c r="C625" i="6"/>
  <c r="C613" i="6"/>
  <c r="E613" i="6"/>
  <c r="D613" i="6"/>
  <c r="E589" i="6"/>
  <c r="C589" i="6"/>
  <c r="D589" i="6"/>
  <c r="D868" i="6"/>
  <c r="E868" i="6"/>
  <c r="C868" i="6"/>
  <c r="C864" i="6"/>
  <c r="D864" i="6"/>
  <c r="E864" i="6"/>
  <c r="D856" i="6"/>
  <c r="C856" i="6"/>
  <c r="E901" i="6"/>
  <c r="C898" i="6"/>
  <c r="E872" i="6"/>
  <c r="D869" i="6"/>
  <c r="G869" i="6" s="1"/>
  <c r="E856" i="6"/>
  <c r="C844" i="6"/>
  <c r="D824" i="6"/>
  <c r="E817" i="6"/>
  <c r="D777" i="6"/>
  <c r="G777" i="6" s="1"/>
  <c r="D770" i="6"/>
  <c r="D761" i="6"/>
  <c r="G761" i="6" s="1"/>
  <c r="D753" i="6"/>
  <c r="D744" i="6"/>
  <c r="C728" i="6"/>
  <c r="C705" i="6"/>
  <c r="E696" i="6"/>
  <c r="G696" i="6" s="1"/>
  <c r="D670" i="6"/>
  <c r="G670" i="6" s="1"/>
  <c r="E657" i="6"/>
  <c r="F657" i="6" s="1"/>
  <c r="C645" i="6"/>
  <c r="E525" i="6"/>
  <c r="D508" i="6"/>
  <c r="G508" i="6" s="1"/>
  <c r="D465" i="6"/>
  <c r="G465" i="6" s="1"/>
  <c r="D413" i="6"/>
  <c r="E380" i="6"/>
  <c r="F380" i="6" s="1"/>
  <c r="D319" i="6"/>
  <c r="G11" i="6"/>
  <c r="C239" i="6"/>
  <c r="E239" i="6"/>
  <c r="D239" i="6"/>
  <c r="C235" i="6"/>
  <c r="D235" i="6"/>
  <c r="E235" i="6"/>
  <c r="C231" i="6"/>
  <c r="E231" i="6"/>
  <c r="D231" i="6"/>
  <c r="C227" i="6"/>
  <c r="D227" i="6"/>
  <c r="E227" i="6"/>
  <c r="E223" i="6"/>
  <c r="D223" i="6"/>
  <c r="C223" i="6"/>
  <c r="D219" i="6"/>
  <c r="C219" i="6"/>
  <c r="E219" i="6"/>
  <c r="C215" i="6"/>
  <c r="D215" i="6"/>
  <c r="E215" i="6"/>
  <c r="C211" i="6"/>
  <c r="D211" i="6"/>
  <c r="E211" i="6"/>
  <c r="C207" i="6"/>
  <c r="D207" i="6"/>
  <c r="E207" i="6"/>
  <c r="C203" i="6"/>
  <c r="D203" i="6"/>
  <c r="E203" i="6"/>
  <c r="F203" i="6" s="1"/>
  <c r="C199" i="6"/>
  <c r="D199" i="6"/>
  <c r="E199" i="6"/>
  <c r="C195" i="6"/>
  <c r="D195" i="6"/>
  <c r="E195" i="6"/>
  <c r="C191" i="6"/>
  <c r="D191" i="6"/>
  <c r="E191" i="6"/>
  <c r="C187" i="6"/>
  <c r="D187" i="6"/>
  <c r="E187" i="6"/>
  <c r="D183" i="6"/>
  <c r="C183" i="6"/>
  <c r="E183" i="6"/>
  <c r="E179" i="6"/>
  <c r="D179" i="6"/>
  <c r="C179" i="6"/>
  <c r="E175" i="6"/>
  <c r="D175" i="6"/>
  <c r="G175" i="6" s="1"/>
  <c r="C175" i="6"/>
  <c r="E171" i="6"/>
  <c r="D171" i="6"/>
  <c r="C171" i="6"/>
  <c r="C167" i="6"/>
  <c r="D167" i="6"/>
  <c r="E167" i="6"/>
  <c r="D163" i="6"/>
  <c r="C163" i="6"/>
  <c r="E163" i="6"/>
  <c r="E159" i="6"/>
  <c r="D159" i="6"/>
  <c r="C159" i="6"/>
  <c r="E155" i="6"/>
  <c r="C155" i="6"/>
  <c r="D155" i="6"/>
  <c r="G155" i="6" s="1"/>
  <c r="C151" i="6"/>
  <c r="E151" i="6"/>
  <c r="D151" i="6"/>
  <c r="D147" i="6"/>
  <c r="G147" i="6" s="1"/>
  <c r="C147" i="6"/>
  <c r="E147" i="6"/>
  <c r="C143" i="6"/>
  <c r="E143" i="6"/>
  <c r="D143" i="6"/>
  <c r="D139" i="6"/>
  <c r="C139" i="6"/>
  <c r="E139" i="6"/>
  <c r="E135" i="6"/>
  <c r="D135" i="6"/>
  <c r="C135" i="6"/>
  <c r="C131" i="6"/>
  <c r="D131" i="6"/>
  <c r="E131" i="6"/>
  <c r="C127" i="6"/>
  <c r="E127" i="6"/>
  <c r="D127" i="6"/>
  <c r="C123" i="6"/>
  <c r="E123" i="6"/>
  <c r="D123" i="6"/>
  <c r="D119" i="6"/>
  <c r="C119" i="6"/>
  <c r="E119" i="6"/>
  <c r="E115" i="6"/>
  <c r="D115" i="6"/>
  <c r="C115" i="6"/>
  <c r="C111" i="6"/>
  <c r="E111" i="6"/>
  <c r="F111" i="6" s="1"/>
  <c r="D111" i="6"/>
  <c r="D107" i="6"/>
  <c r="E107" i="6"/>
  <c r="C107" i="6"/>
  <c r="C103" i="6"/>
  <c r="D103" i="6"/>
  <c r="E103" i="6"/>
  <c r="D99" i="6"/>
  <c r="C99" i="6"/>
  <c r="E99" i="6"/>
  <c r="E95" i="6"/>
  <c r="C95" i="6"/>
  <c r="D95" i="6"/>
  <c r="E91" i="6"/>
  <c r="D91" i="6"/>
  <c r="C91" i="6"/>
  <c r="D87" i="6"/>
  <c r="E87" i="6"/>
  <c r="C87" i="6"/>
  <c r="C83" i="6"/>
  <c r="D83" i="6"/>
  <c r="E83" i="6"/>
  <c r="D79" i="6"/>
  <c r="C79" i="6"/>
  <c r="E79" i="6"/>
  <c r="D75" i="6"/>
  <c r="E75" i="6"/>
  <c r="C75" i="6"/>
  <c r="E71" i="6"/>
  <c r="D71" i="6"/>
  <c r="C71" i="6"/>
  <c r="D67" i="6"/>
  <c r="E67" i="6"/>
  <c r="C67" i="6"/>
  <c r="C63" i="6"/>
  <c r="E63" i="6"/>
  <c r="D63" i="6"/>
  <c r="C59" i="6"/>
  <c r="D59" i="6"/>
  <c r="E59" i="6"/>
  <c r="D55" i="6"/>
  <c r="E55" i="6"/>
  <c r="C55" i="6"/>
  <c r="D51" i="6"/>
  <c r="C51" i="6"/>
  <c r="E51" i="6"/>
  <c r="E47" i="6"/>
  <c r="D47" i="6"/>
  <c r="C47" i="6"/>
  <c r="E43" i="6"/>
  <c r="D43" i="6"/>
  <c r="C43" i="6"/>
  <c r="C39" i="6"/>
  <c r="E39" i="6"/>
  <c r="D39" i="6"/>
  <c r="C35" i="6"/>
  <c r="E35" i="6"/>
  <c r="D35" i="6"/>
  <c r="D31" i="6"/>
  <c r="C31" i="6"/>
  <c r="E31" i="6"/>
  <c r="D27" i="6"/>
  <c r="C27" i="6"/>
  <c r="E27" i="6"/>
  <c r="E23" i="6"/>
  <c r="D23" i="6"/>
  <c r="C23" i="6"/>
  <c r="C19" i="6"/>
  <c r="E19" i="6"/>
  <c r="D19" i="6"/>
  <c r="C272" i="6"/>
  <c r="D272" i="6"/>
  <c r="E272" i="6"/>
  <c r="C386" i="6"/>
  <c r="D386" i="6"/>
  <c r="E386" i="6"/>
  <c r="D382" i="6"/>
  <c r="C382" i="6"/>
  <c r="E382" i="6"/>
  <c r="E378" i="6"/>
  <c r="C378" i="6"/>
  <c r="D378" i="6"/>
  <c r="E374" i="6"/>
  <c r="C374" i="6"/>
  <c r="C370" i="6"/>
  <c r="E370" i="6"/>
  <c r="D370" i="6"/>
  <c r="D366" i="6"/>
  <c r="E366" i="6"/>
  <c r="C366" i="6"/>
  <c r="E362" i="6"/>
  <c r="D362" i="6"/>
  <c r="C362" i="6"/>
  <c r="D358" i="6"/>
  <c r="E358" i="6"/>
  <c r="C358" i="6"/>
  <c r="C354" i="6"/>
  <c r="D354" i="6"/>
  <c r="G354" i="6" s="1"/>
  <c r="C350" i="6"/>
  <c r="E350" i="6"/>
  <c r="D350" i="6"/>
  <c r="D346" i="6"/>
  <c r="E346" i="6"/>
  <c r="C346" i="6"/>
  <c r="D342" i="6"/>
  <c r="C342" i="6"/>
  <c r="E342" i="6"/>
  <c r="E338" i="6"/>
  <c r="C338" i="6"/>
  <c r="D338" i="6"/>
  <c r="E334" i="6"/>
  <c r="D334" i="6"/>
  <c r="E330" i="6"/>
  <c r="D330" i="6"/>
  <c r="C330" i="6"/>
  <c r="E326" i="6"/>
  <c r="D326" i="6"/>
  <c r="C326" i="6"/>
  <c r="E322" i="6"/>
  <c r="C322" i="6"/>
  <c r="D322" i="6"/>
  <c r="E318" i="6"/>
  <c r="D318" i="6"/>
  <c r="C318" i="6"/>
  <c r="E314" i="6"/>
  <c r="C314" i="6"/>
  <c r="D314" i="6"/>
  <c r="E310" i="6"/>
  <c r="D310" i="6"/>
  <c r="C310" i="6"/>
  <c r="E306" i="6"/>
  <c r="C306" i="6"/>
  <c r="D306" i="6"/>
  <c r="E302" i="6"/>
  <c r="D302" i="6"/>
  <c r="C302" i="6"/>
  <c r="E298" i="6"/>
  <c r="D298" i="6"/>
  <c r="C298" i="6"/>
  <c r="E294" i="6"/>
  <c r="D294" i="6"/>
  <c r="C294" i="6"/>
  <c r="E290" i="6"/>
  <c r="C290" i="6"/>
  <c r="D290" i="6"/>
  <c r="E286" i="6"/>
  <c r="D286" i="6"/>
  <c r="C286" i="6"/>
  <c r="E282" i="6"/>
  <c r="C282" i="6"/>
  <c r="D282" i="6"/>
  <c r="E278" i="6"/>
  <c r="D278" i="6"/>
  <c r="C278" i="6"/>
  <c r="E274" i="6"/>
  <c r="C274" i="6"/>
  <c r="D274" i="6"/>
  <c r="E571" i="6"/>
  <c r="D571" i="6"/>
  <c r="C571" i="6"/>
  <c r="E567" i="6"/>
  <c r="D567" i="6"/>
  <c r="C563" i="6"/>
  <c r="D563" i="6"/>
  <c r="E559" i="6"/>
  <c r="D559" i="6"/>
  <c r="C559" i="6"/>
  <c r="D555" i="6"/>
  <c r="C555" i="6"/>
  <c r="E555" i="6"/>
  <c r="E551" i="6"/>
  <c r="D551" i="6"/>
  <c r="C547" i="6"/>
  <c r="D547" i="6"/>
  <c r="E547" i="6"/>
  <c r="C543" i="6"/>
  <c r="E543" i="6"/>
  <c r="D543" i="6"/>
  <c r="C539" i="6"/>
  <c r="E539" i="6"/>
  <c r="D539" i="6"/>
  <c r="C535" i="6"/>
  <c r="E535" i="6"/>
  <c r="D535" i="6"/>
  <c r="D531" i="6"/>
  <c r="C531" i="6"/>
  <c r="E531" i="6"/>
  <c r="C527" i="6"/>
  <c r="E527" i="6"/>
  <c r="D527" i="6"/>
  <c r="D523" i="6"/>
  <c r="E523" i="6"/>
  <c r="C523" i="6"/>
  <c r="D519" i="6"/>
  <c r="E519" i="6"/>
  <c r="C519" i="6"/>
  <c r="E515" i="6"/>
  <c r="C515" i="6"/>
  <c r="D515" i="6"/>
  <c r="D511" i="6"/>
  <c r="E511" i="6"/>
  <c r="C511" i="6"/>
  <c r="E507" i="6"/>
  <c r="D507" i="6"/>
  <c r="C507" i="6"/>
  <c r="E503" i="6"/>
  <c r="C503" i="6"/>
  <c r="E499" i="6"/>
  <c r="D499" i="6"/>
  <c r="E495" i="6"/>
  <c r="F495" i="6" s="1"/>
  <c r="C495" i="6"/>
  <c r="D495" i="6"/>
  <c r="E491" i="6"/>
  <c r="D491" i="6"/>
  <c r="C491" i="6"/>
  <c r="C487" i="6"/>
  <c r="E487" i="6"/>
  <c r="D487" i="6"/>
  <c r="C483" i="6"/>
  <c r="D483" i="6"/>
  <c r="E483" i="6"/>
  <c r="E479" i="6"/>
  <c r="D479" i="6"/>
  <c r="E475" i="6"/>
  <c r="C475" i="6"/>
  <c r="D475" i="6"/>
  <c r="C471" i="6"/>
  <c r="D471" i="6"/>
  <c r="E471" i="6"/>
  <c r="C467" i="6"/>
  <c r="E467" i="6"/>
  <c r="D467" i="6"/>
  <c r="E463" i="6"/>
  <c r="C463" i="6"/>
  <c r="D463" i="6"/>
  <c r="E459" i="6"/>
  <c r="D459" i="6"/>
  <c r="C455" i="6"/>
  <c r="E455" i="6"/>
  <c r="D455" i="6"/>
  <c r="C451" i="6"/>
  <c r="D451" i="6"/>
  <c r="E451" i="6"/>
  <c r="E447" i="6"/>
  <c r="D447" i="6"/>
  <c r="C447" i="6"/>
  <c r="E443" i="6"/>
  <c r="C443" i="6"/>
  <c r="D443" i="6"/>
  <c r="C439" i="6"/>
  <c r="D439" i="6"/>
  <c r="G439" i="6" s="1"/>
  <c r="C435" i="6"/>
  <c r="E435" i="6"/>
  <c r="D435" i="6"/>
  <c r="E431" i="6"/>
  <c r="C431" i="6"/>
  <c r="D431" i="6"/>
  <c r="E427" i="6"/>
  <c r="D427" i="6"/>
  <c r="C427" i="6"/>
  <c r="C423" i="6"/>
  <c r="E423" i="6"/>
  <c r="D423" i="6"/>
  <c r="C419" i="6"/>
  <c r="D419" i="6"/>
  <c r="E415" i="6"/>
  <c r="D415" i="6"/>
  <c r="C415" i="6"/>
  <c r="E411" i="6"/>
  <c r="C411" i="6"/>
  <c r="D411" i="6"/>
  <c r="C407" i="6"/>
  <c r="D407" i="6"/>
  <c r="E407" i="6"/>
  <c r="C403" i="6"/>
  <c r="E403" i="6"/>
  <c r="D403" i="6"/>
  <c r="E399" i="6"/>
  <c r="C399" i="6"/>
  <c r="D399" i="6"/>
  <c r="C684" i="6"/>
  <c r="D684" i="6"/>
  <c r="E684" i="6"/>
  <c r="E680" i="6"/>
  <c r="C680" i="6"/>
  <c r="D676" i="6"/>
  <c r="G676" i="6" s="1"/>
  <c r="C676" i="6"/>
  <c r="E676" i="6"/>
  <c r="F676" i="6" s="1"/>
  <c r="C672" i="6"/>
  <c r="E672" i="6"/>
  <c r="D672" i="6"/>
  <c r="D668" i="6"/>
  <c r="C668" i="6"/>
  <c r="E668" i="6"/>
  <c r="E664" i="6"/>
  <c r="C664" i="6"/>
  <c r="C660" i="6"/>
  <c r="D660" i="6"/>
  <c r="E660" i="6"/>
  <c r="D656" i="6"/>
  <c r="E656" i="6"/>
  <c r="C656" i="6"/>
  <c r="E652" i="6"/>
  <c r="C652" i="6"/>
  <c r="D652" i="6"/>
  <c r="C648" i="6"/>
  <c r="E648" i="6"/>
  <c r="F648" i="6" s="1"/>
  <c r="D644" i="6"/>
  <c r="G644" i="6" s="1"/>
  <c r="C644" i="6"/>
  <c r="E644" i="6"/>
  <c r="E640" i="6"/>
  <c r="D640" i="6"/>
  <c r="C640" i="6"/>
  <c r="C636" i="6"/>
  <c r="E636" i="6"/>
  <c r="D636" i="6"/>
  <c r="D632" i="6"/>
  <c r="E632" i="6"/>
  <c r="E628" i="6"/>
  <c r="C628" i="6"/>
  <c r="D628" i="6"/>
  <c r="E624" i="6"/>
  <c r="D624" i="6"/>
  <c r="C624" i="6"/>
  <c r="C620" i="6"/>
  <c r="E620" i="6"/>
  <c r="D620" i="6"/>
  <c r="E616" i="6"/>
  <c r="D616" i="6"/>
  <c r="C612" i="6"/>
  <c r="D612" i="6"/>
  <c r="C608" i="6"/>
  <c r="E608" i="6"/>
  <c r="D608" i="6"/>
  <c r="D604" i="6"/>
  <c r="E604" i="6"/>
  <c r="C604" i="6"/>
  <c r="E600" i="6"/>
  <c r="D600" i="6"/>
  <c r="C596" i="6"/>
  <c r="D596" i="6"/>
  <c r="G596" i="6" s="1"/>
  <c r="D592" i="6"/>
  <c r="E592" i="6"/>
  <c r="C592" i="6"/>
  <c r="E588" i="6"/>
  <c r="D588" i="6"/>
  <c r="C588" i="6"/>
  <c r="C584" i="6"/>
  <c r="E584" i="6"/>
  <c r="D584" i="6"/>
  <c r="D703" i="6"/>
  <c r="C703" i="6"/>
  <c r="E703" i="6"/>
  <c r="C699" i="6"/>
  <c r="E699" i="6"/>
  <c r="F699" i="6" s="1"/>
  <c r="D695" i="6"/>
  <c r="E695" i="6"/>
  <c r="C695" i="6"/>
  <c r="D691" i="6"/>
  <c r="E691" i="6"/>
  <c r="C691" i="6"/>
  <c r="E687" i="6"/>
  <c r="D687" i="6"/>
  <c r="C687" i="6"/>
  <c r="D722" i="6"/>
  <c r="C722" i="6"/>
  <c r="E722" i="6"/>
  <c r="C763" i="6"/>
  <c r="E763" i="6"/>
  <c r="D763" i="6"/>
  <c r="C759" i="6"/>
  <c r="E759" i="6"/>
  <c r="D755" i="6"/>
  <c r="C755" i="6"/>
  <c r="E755" i="6"/>
  <c r="C751" i="6"/>
  <c r="E751" i="6"/>
  <c r="C747" i="6"/>
  <c r="D747" i="6"/>
  <c r="E747" i="6"/>
  <c r="D743" i="6"/>
  <c r="C743" i="6"/>
  <c r="E743" i="6"/>
  <c r="C739" i="6"/>
  <c r="E739" i="6"/>
  <c r="D739" i="6"/>
  <c r="C735" i="6"/>
  <c r="D735" i="6"/>
  <c r="G735" i="6" s="1"/>
  <c r="E731" i="6"/>
  <c r="D731" i="6"/>
  <c r="C731" i="6"/>
  <c r="D727" i="6"/>
  <c r="C727" i="6"/>
  <c r="E727" i="6"/>
  <c r="G727" i="6" s="1"/>
  <c r="E723" i="6"/>
  <c r="C723" i="6"/>
  <c r="E788" i="6"/>
  <c r="C788" i="6"/>
  <c r="D784" i="6"/>
  <c r="E784" i="6"/>
  <c r="E780" i="6"/>
  <c r="C780" i="6"/>
  <c r="D780" i="6"/>
  <c r="E776" i="6"/>
  <c r="D776" i="6"/>
  <c r="C776" i="6"/>
  <c r="D772" i="6"/>
  <c r="E772" i="6"/>
  <c r="C768" i="6"/>
  <c r="E768" i="6"/>
  <c r="E827" i="6"/>
  <c r="C827" i="6"/>
  <c r="D827" i="6"/>
  <c r="E823" i="6"/>
  <c r="D823" i="6"/>
  <c r="C823" i="6"/>
  <c r="E819" i="6"/>
  <c r="D819" i="6"/>
  <c r="D815" i="6"/>
  <c r="E815" i="6"/>
  <c r="C815" i="6"/>
  <c r="C811" i="6"/>
  <c r="D811" i="6"/>
  <c r="G811" i="6" s="1"/>
  <c r="D807" i="6"/>
  <c r="E807" i="6"/>
  <c r="C807" i="6"/>
  <c r="C850" i="6"/>
  <c r="E850" i="6"/>
  <c r="D850" i="6"/>
  <c r="D846" i="6"/>
  <c r="E846" i="6"/>
  <c r="C846" i="6"/>
  <c r="C842" i="6"/>
  <c r="E842" i="6"/>
  <c r="C838" i="6"/>
  <c r="D838" i="6"/>
  <c r="G838" i="6" s="1"/>
  <c r="C834" i="6"/>
  <c r="D834" i="6"/>
  <c r="E834" i="6"/>
  <c r="D830" i="6"/>
  <c r="E830" i="6"/>
  <c r="C830" i="6"/>
  <c r="E871" i="6"/>
  <c r="D871" i="6"/>
  <c r="C867" i="6"/>
  <c r="D867" i="6"/>
  <c r="C863" i="6"/>
  <c r="E863" i="6"/>
  <c r="G863" i="6" s="1"/>
  <c r="C859" i="6"/>
  <c r="D859" i="6"/>
  <c r="E859" i="6"/>
  <c r="C855" i="6"/>
  <c r="E855" i="6"/>
  <c r="D855" i="6"/>
  <c r="E900" i="6"/>
  <c r="D900" i="6"/>
  <c r="E896" i="6"/>
  <c r="D896" i="6"/>
  <c r="C896" i="6"/>
  <c r="C884" i="6"/>
  <c r="E884" i="6"/>
  <c r="D884" i="6"/>
  <c r="D880" i="6"/>
  <c r="G880" i="6" s="1"/>
  <c r="C880" i="6"/>
  <c r="C876" i="6"/>
  <c r="E876" i="6"/>
  <c r="F876" i="6" s="1"/>
  <c r="E920" i="6"/>
  <c r="D920" i="6"/>
  <c r="C920" i="6"/>
  <c r="D912" i="6"/>
  <c r="E912" i="6"/>
  <c r="C912" i="6"/>
  <c r="E904" i="6"/>
  <c r="C904" i="6"/>
  <c r="C921" i="6"/>
  <c r="D911" i="6"/>
  <c r="G911" i="6" s="1"/>
  <c r="C908" i="6"/>
  <c r="D904" i="6"/>
  <c r="D901" i="6"/>
  <c r="C895" i="6"/>
  <c r="C892" i="6"/>
  <c r="D888" i="6"/>
  <c r="G888" i="6" s="1"/>
  <c r="C879" i="6"/>
  <c r="D872" i="6"/>
  <c r="E867" i="6"/>
  <c r="E861" i="6"/>
  <c r="F861" i="6" s="1"/>
  <c r="D842" i="6"/>
  <c r="C835" i="6"/>
  <c r="C816" i="6"/>
  <c r="D788" i="6"/>
  <c r="D782" i="6"/>
  <c r="D768" i="6"/>
  <c r="D759" i="6"/>
  <c r="D751" i="6"/>
  <c r="D693" i="6"/>
  <c r="D680" i="6"/>
  <c r="G680" i="6" s="1"/>
  <c r="D654" i="6"/>
  <c r="C616" i="6"/>
  <c r="C590" i="6"/>
  <c r="C567" i="6"/>
  <c r="C521" i="6"/>
  <c r="D503" i="6"/>
  <c r="G503" i="6" s="1"/>
  <c r="D485" i="6"/>
  <c r="C459" i="6"/>
  <c r="D374" i="6"/>
  <c r="G374" i="6" s="1"/>
  <c r="D300" i="6"/>
  <c r="E49" i="6"/>
  <c r="E233" i="6"/>
  <c r="D233" i="6"/>
  <c r="C233" i="6"/>
  <c r="D221" i="6"/>
  <c r="C221" i="6"/>
  <c r="E221" i="6"/>
  <c r="E209" i="6"/>
  <c r="D209" i="6"/>
  <c r="C209" i="6"/>
  <c r="E193" i="6"/>
  <c r="D193" i="6"/>
  <c r="C193" i="6"/>
  <c r="C177" i="6"/>
  <c r="D177" i="6"/>
  <c r="E177" i="6"/>
  <c r="E165" i="6"/>
  <c r="C165" i="6"/>
  <c r="D165" i="6"/>
  <c r="D153" i="6"/>
  <c r="C153" i="6"/>
  <c r="E153" i="6"/>
  <c r="D145" i="6"/>
  <c r="E145" i="6"/>
  <c r="C145" i="6"/>
  <c r="C133" i="6"/>
  <c r="E133" i="6"/>
  <c r="D133" i="6"/>
  <c r="E121" i="6"/>
  <c r="C121" i="6"/>
  <c r="D121" i="6"/>
  <c r="D109" i="6"/>
  <c r="C109" i="6"/>
  <c r="E109" i="6"/>
  <c r="C97" i="6"/>
  <c r="E97" i="6"/>
  <c r="D97" i="6"/>
  <c r="C81" i="6"/>
  <c r="D81" i="6"/>
  <c r="E81" i="6"/>
  <c r="C69" i="6"/>
  <c r="E69" i="6"/>
  <c r="D69" i="6"/>
  <c r="E53" i="6"/>
  <c r="D53" i="6"/>
  <c r="C53" i="6"/>
  <c r="C41" i="6"/>
  <c r="E41" i="6"/>
  <c r="D41" i="6"/>
  <c r="C29" i="6"/>
  <c r="E29" i="6"/>
  <c r="D29" i="6"/>
  <c r="E17" i="6"/>
  <c r="D17" i="6"/>
  <c r="C17" i="6"/>
  <c r="E384" i="6"/>
  <c r="C384" i="6"/>
  <c r="D384" i="6"/>
  <c r="D372" i="6"/>
  <c r="C372" i="6"/>
  <c r="E372" i="6"/>
  <c r="D360" i="6"/>
  <c r="C360" i="6"/>
  <c r="E360" i="6"/>
  <c r="D348" i="6"/>
  <c r="E348" i="6"/>
  <c r="C340" i="6"/>
  <c r="E340" i="6"/>
  <c r="D340" i="6"/>
  <c r="C332" i="6"/>
  <c r="D332" i="6"/>
  <c r="E332" i="6"/>
  <c r="C320" i="6"/>
  <c r="D320" i="6"/>
  <c r="E320" i="6"/>
  <c r="C312" i="6"/>
  <c r="E312" i="6"/>
  <c r="D312" i="6"/>
  <c r="C304" i="6"/>
  <c r="D304" i="6"/>
  <c r="E304" i="6"/>
  <c r="C296" i="6"/>
  <c r="D296" i="6"/>
  <c r="E296" i="6"/>
  <c r="C288" i="6"/>
  <c r="D288" i="6"/>
  <c r="E288" i="6"/>
  <c r="D396" i="6"/>
  <c r="E396" i="6"/>
  <c r="C396" i="6"/>
  <c r="C505" i="6"/>
  <c r="E505" i="6"/>
  <c r="D505" i="6"/>
  <c r="C497" i="6"/>
  <c r="E497" i="6"/>
  <c r="D497" i="6"/>
  <c r="C489" i="6"/>
  <c r="E489" i="6"/>
  <c r="F489" i="6" s="1"/>
  <c r="C477" i="6"/>
  <c r="E477" i="6"/>
  <c r="D477" i="6"/>
  <c r="E469" i="6"/>
  <c r="D469" i="6"/>
  <c r="C469" i="6"/>
  <c r="C461" i="6"/>
  <c r="D461" i="6"/>
  <c r="E461" i="6"/>
  <c r="E453" i="6"/>
  <c r="C453" i="6"/>
  <c r="D453" i="6"/>
  <c r="C445" i="6"/>
  <c r="E445" i="6"/>
  <c r="D445" i="6"/>
  <c r="E433" i="6"/>
  <c r="C433" i="6"/>
  <c r="D433" i="6"/>
  <c r="E421" i="6"/>
  <c r="C421" i="6"/>
  <c r="D421" i="6"/>
  <c r="E405" i="6"/>
  <c r="D405" i="6"/>
  <c r="C405" i="6"/>
  <c r="C682" i="6"/>
  <c r="E682" i="6"/>
  <c r="D682" i="6"/>
  <c r="D674" i="6"/>
  <c r="E674" i="6"/>
  <c r="C674" i="6"/>
  <c r="E662" i="6"/>
  <c r="C662" i="6"/>
  <c r="D662" i="6"/>
  <c r="E650" i="6"/>
  <c r="D650" i="6"/>
  <c r="C650" i="6"/>
  <c r="C638" i="6"/>
  <c r="E638" i="6"/>
  <c r="C630" i="6"/>
  <c r="E630" i="6"/>
  <c r="D630" i="6"/>
  <c r="C618" i="6"/>
  <c r="E618" i="6"/>
  <c r="D618" i="6"/>
  <c r="E606" i="6"/>
  <c r="D606" i="6"/>
  <c r="E594" i="6"/>
  <c r="C594" i="6"/>
  <c r="D594" i="6"/>
  <c r="E586" i="6"/>
  <c r="D586" i="6"/>
  <c r="C586" i="6"/>
  <c r="E697" i="6"/>
  <c r="C697" i="6"/>
  <c r="D697" i="6"/>
  <c r="C685" i="6"/>
  <c r="E685" i="6"/>
  <c r="D685" i="6"/>
  <c r="E737" i="6"/>
  <c r="C737" i="6"/>
  <c r="D737" i="6"/>
  <c r="D832" i="6"/>
  <c r="G832" i="6" s="1"/>
  <c r="C622" i="6"/>
  <c r="C513" i="6"/>
  <c r="D240" i="6"/>
  <c r="E240" i="6"/>
  <c r="C240" i="6"/>
  <c r="D228" i="6"/>
  <c r="C228" i="6"/>
  <c r="E228" i="6"/>
  <c r="D216" i="6"/>
  <c r="C216" i="6"/>
  <c r="E216" i="6"/>
  <c r="D208" i="6"/>
  <c r="C208" i="6"/>
  <c r="E208" i="6"/>
  <c r="D196" i="6"/>
  <c r="C196" i="6"/>
  <c r="E196" i="6"/>
  <c r="E184" i="6"/>
  <c r="D184" i="6"/>
  <c r="C184" i="6"/>
  <c r="E176" i="6"/>
  <c r="D176" i="6"/>
  <c r="C176" i="6"/>
  <c r="E164" i="6"/>
  <c r="D164" i="6"/>
  <c r="C164" i="6"/>
  <c r="C152" i="6"/>
  <c r="D152" i="6"/>
  <c r="E152" i="6"/>
  <c r="C144" i="6"/>
  <c r="D144" i="6"/>
  <c r="E144" i="6"/>
  <c r="E136" i="6"/>
  <c r="D136" i="6"/>
  <c r="C136" i="6"/>
  <c r="D124" i="6"/>
  <c r="G124" i="6" s="1"/>
  <c r="C124" i="6"/>
  <c r="E124" i="6"/>
  <c r="C112" i="6"/>
  <c r="E112" i="6"/>
  <c r="D112" i="6"/>
  <c r="D100" i="6"/>
  <c r="E100" i="6"/>
  <c r="C100" i="6"/>
  <c r="D92" i="6"/>
  <c r="C92" i="6"/>
  <c r="E92" i="6"/>
  <c r="E80" i="6"/>
  <c r="D80" i="6"/>
  <c r="C80" i="6"/>
  <c r="E68" i="6"/>
  <c r="C68" i="6"/>
  <c r="D68" i="6"/>
  <c r="D60" i="6"/>
  <c r="E60" i="6"/>
  <c r="C60" i="6"/>
  <c r="E48" i="6"/>
  <c r="C48" i="6"/>
  <c r="D48" i="6"/>
  <c r="D40" i="6"/>
  <c r="C40" i="6"/>
  <c r="E40" i="6"/>
  <c r="E28" i="6"/>
  <c r="D28" i="6"/>
  <c r="C28" i="6"/>
  <c r="D16" i="6"/>
  <c r="E16" i="6"/>
  <c r="C16" i="6"/>
  <c r="E379" i="6"/>
  <c r="D379" i="6"/>
  <c r="C379" i="6"/>
  <c r="E367" i="6"/>
  <c r="D367" i="6"/>
  <c r="C367" i="6"/>
  <c r="C355" i="6"/>
  <c r="E355" i="6"/>
  <c r="D355" i="6"/>
  <c r="E343" i="6"/>
  <c r="C343" i="6"/>
  <c r="D343" i="6"/>
  <c r="C331" i="6"/>
  <c r="E331" i="6"/>
  <c r="D331" i="6"/>
  <c r="E323" i="6"/>
  <c r="C323" i="6"/>
  <c r="D323" i="6"/>
  <c r="D311" i="6"/>
  <c r="C311" i="6"/>
  <c r="E311" i="6"/>
  <c r="C299" i="6"/>
  <c r="D299" i="6"/>
  <c r="E299" i="6"/>
  <c r="D287" i="6"/>
  <c r="C287" i="6"/>
  <c r="E287" i="6"/>
  <c r="C275" i="6"/>
  <c r="E275" i="6"/>
  <c r="D275" i="6"/>
  <c r="C564" i="6"/>
  <c r="E564" i="6"/>
  <c r="D564" i="6"/>
  <c r="C556" i="6"/>
  <c r="E556" i="6"/>
  <c r="D556" i="6"/>
  <c r="C544" i="6"/>
  <c r="E544" i="6"/>
  <c r="D544" i="6"/>
  <c r="D536" i="6"/>
  <c r="C536" i="6"/>
  <c r="E536" i="6"/>
  <c r="E524" i="6"/>
  <c r="D524" i="6"/>
  <c r="C524" i="6"/>
  <c r="E512" i="6"/>
  <c r="D512" i="6"/>
  <c r="C512" i="6"/>
  <c r="D500" i="6"/>
  <c r="C500" i="6"/>
  <c r="E500" i="6"/>
  <c r="C488" i="6"/>
  <c r="D488" i="6"/>
  <c r="E488" i="6"/>
  <c r="C476" i="6"/>
  <c r="E476" i="6"/>
  <c r="D476" i="6"/>
  <c r="E464" i="6"/>
  <c r="D464" i="6"/>
  <c r="C464" i="6"/>
  <c r="D452" i="6"/>
  <c r="C452" i="6"/>
  <c r="E444" i="6"/>
  <c r="C444" i="6"/>
  <c r="D444" i="6"/>
  <c r="E432" i="6"/>
  <c r="D432" i="6"/>
  <c r="C432" i="6"/>
  <c r="D420" i="6"/>
  <c r="C420" i="6"/>
  <c r="E420" i="6"/>
  <c r="C408" i="6"/>
  <c r="E408" i="6"/>
  <c r="D408" i="6"/>
  <c r="C583" i="6"/>
  <c r="D583" i="6"/>
  <c r="E583" i="6"/>
  <c r="C673" i="6"/>
  <c r="D673" i="6"/>
  <c r="F673" i="6" s="1"/>
  <c r="D661" i="6"/>
  <c r="E661" i="6"/>
  <c r="E653" i="6"/>
  <c r="D653" i="6"/>
  <c r="C653" i="6"/>
  <c r="E641" i="6"/>
  <c r="C641" i="6"/>
  <c r="E629" i="6"/>
  <c r="D629" i="6"/>
  <c r="C621" i="6"/>
  <c r="D621" i="6"/>
  <c r="E621" i="6"/>
  <c r="C609" i="6"/>
  <c r="E609" i="6"/>
  <c r="G609" i="6" s="1"/>
  <c r="C601" i="6"/>
  <c r="E601" i="6"/>
  <c r="D601" i="6"/>
  <c r="D593" i="6"/>
  <c r="E593" i="6"/>
  <c r="C700" i="6"/>
  <c r="D700" i="6"/>
  <c r="D764" i="6"/>
  <c r="E764" i="6"/>
  <c r="D242" i="6"/>
  <c r="E242" i="6"/>
  <c r="C242" i="6"/>
  <c r="E238" i="6"/>
  <c r="C238" i="6"/>
  <c r="D238" i="6"/>
  <c r="D234" i="6"/>
  <c r="E234" i="6"/>
  <c r="C234" i="6"/>
  <c r="C230" i="6"/>
  <c r="E230" i="6"/>
  <c r="D230" i="6"/>
  <c r="C226" i="6"/>
  <c r="E226" i="6"/>
  <c r="D226" i="6"/>
  <c r="D222" i="6"/>
  <c r="E222" i="6"/>
  <c r="C222" i="6"/>
  <c r="E218" i="6"/>
  <c r="D218" i="6"/>
  <c r="C218" i="6"/>
  <c r="E214" i="6"/>
  <c r="C214" i="6"/>
  <c r="D214" i="6"/>
  <c r="E210" i="6"/>
  <c r="C210" i="6"/>
  <c r="D210" i="6"/>
  <c r="E206" i="6"/>
  <c r="C206" i="6"/>
  <c r="D206" i="6"/>
  <c r="E202" i="6"/>
  <c r="C202" i="6"/>
  <c r="D202" i="6"/>
  <c r="E198" i="6"/>
  <c r="C198" i="6"/>
  <c r="D198" i="6"/>
  <c r="E194" i="6"/>
  <c r="C194" i="6"/>
  <c r="D194" i="6"/>
  <c r="E190" i="6"/>
  <c r="C190" i="6"/>
  <c r="D190" i="6"/>
  <c r="E186" i="6"/>
  <c r="C186" i="6"/>
  <c r="D186" i="6"/>
  <c r="D182" i="6"/>
  <c r="C182" i="6"/>
  <c r="E182" i="6"/>
  <c r="D178" i="6"/>
  <c r="C178" i="6"/>
  <c r="E178" i="6"/>
  <c r="D174" i="6"/>
  <c r="C174" i="6"/>
  <c r="E174" i="6"/>
  <c r="E170" i="6"/>
  <c r="D170" i="6"/>
  <c r="C166" i="6"/>
  <c r="E166" i="6"/>
  <c r="D166" i="6"/>
  <c r="C162" i="6"/>
  <c r="D162" i="6"/>
  <c r="E162" i="6"/>
  <c r="E158" i="6"/>
  <c r="D158" i="6"/>
  <c r="C158" i="6"/>
  <c r="E154" i="6"/>
  <c r="D154" i="6"/>
  <c r="C154" i="6"/>
  <c r="C150" i="6"/>
  <c r="D150" i="6"/>
  <c r="E150" i="6"/>
  <c r="E146" i="6"/>
  <c r="D146" i="6"/>
  <c r="C146" i="6"/>
  <c r="C142" i="6"/>
  <c r="E142" i="6"/>
  <c r="D142" i="6"/>
  <c r="C138" i="6"/>
  <c r="E138" i="6"/>
  <c r="D138" i="6"/>
  <c r="D134" i="6"/>
  <c r="C134" i="6"/>
  <c r="E134" i="6"/>
  <c r="E130" i="6"/>
  <c r="D130" i="6"/>
  <c r="C130" i="6"/>
  <c r="C126" i="6"/>
  <c r="E126" i="6"/>
  <c r="D126" i="6"/>
  <c r="D122" i="6"/>
  <c r="C122" i="6"/>
  <c r="E122" i="6"/>
  <c r="C118" i="6"/>
  <c r="E118" i="6"/>
  <c r="D118" i="6"/>
  <c r="E114" i="6"/>
  <c r="D114" i="6"/>
  <c r="C114" i="6"/>
  <c r="E110" i="6"/>
  <c r="C110" i="6"/>
  <c r="D110" i="6"/>
  <c r="E106" i="6"/>
  <c r="D106" i="6"/>
  <c r="C106" i="6"/>
  <c r="D102" i="6"/>
  <c r="E102" i="6"/>
  <c r="C102" i="6"/>
  <c r="D98" i="6"/>
  <c r="E98" i="6"/>
  <c r="C98" i="6"/>
  <c r="D94" i="6"/>
  <c r="C94" i="6"/>
  <c r="E94" i="6"/>
  <c r="D90" i="6"/>
  <c r="E90" i="6"/>
  <c r="C90" i="6"/>
  <c r="E86" i="6"/>
  <c r="C86" i="6"/>
  <c r="D86" i="6"/>
  <c r="C82" i="6"/>
  <c r="E82" i="6"/>
  <c r="D82" i="6"/>
  <c r="C78" i="6"/>
  <c r="E78" i="6"/>
  <c r="D78" i="6"/>
  <c r="C74" i="6"/>
  <c r="D74" i="6"/>
  <c r="E74" i="6"/>
  <c r="D70" i="6"/>
  <c r="E70" i="6"/>
  <c r="C70" i="6"/>
  <c r="D66" i="6"/>
  <c r="C66" i="6"/>
  <c r="E66" i="6"/>
  <c r="E62" i="6"/>
  <c r="D62" i="6"/>
  <c r="C62" i="6"/>
  <c r="E58" i="6"/>
  <c r="C58" i="6"/>
  <c r="D58" i="6"/>
  <c r="C54" i="6"/>
  <c r="D54" i="6"/>
  <c r="E54" i="6"/>
  <c r="D50" i="6"/>
  <c r="E50" i="6"/>
  <c r="C50" i="6"/>
  <c r="D46" i="6"/>
  <c r="E46" i="6"/>
  <c r="C46" i="6"/>
  <c r="D42" i="6"/>
  <c r="C42" i="6"/>
  <c r="E42" i="6"/>
  <c r="E38" i="6"/>
  <c r="C38" i="6"/>
  <c r="D38" i="6"/>
  <c r="C34" i="6"/>
  <c r="D34" i="6"/>
  <c r="E34" i="6"/>
  <c r="C30" i="6"/>
  <c r="E30" i="6"/>
  <c r="D30" i="6"/>
  <c r="C26" i="6"/>
  <c r="E26" i="6"/>
  <c r="D26" i="6"/>
  <c r="E22" i="6"/>
  <c r="D22" i="6"/>
  <c r="C22" i="6"/>
  <c r="E18" i="6"/>
  <c r="C18" i="6"/>
  <c r="D18" i="6"/>
  <c r="E389" i="6"/>
  <c r="D389" i="6"/>
  <c r="C389" i="6"/>
  <c r="C385" i="6"/>
  <c r="E385" i="6"/>
  <c r="D385" i="6"/>
  <c r="C381" i="6"/>
  <c r="D381" i="6"/>
  <c r="E381" i="6"/>
  <c r="E377" i="6"/>
  <c r="D377" i="6"/>
  <c r="C377" i="6"/>
  <c r="E373" i="6"/>
  <c r="C373" i="6"/>
  <c r="D373" i="6"/>
  <c r="C369" i="6"/>
  <c r="D369" i="6"/>
  <c r="E369" i="6"/>
  <c r="C365" i="6"/>
  <c r="E365" i="6"/>
  <c r="D365" i="6"/>
  <c r="E361" i="6"/>
  <c r="C361" i="6"/>
  <c r="E357" i="6"/>
  <c r="D357" i="6"/>
  <c r="C357" i="6"/>
  <c r="D353" i="6"/>
  <c r="C353" i="6"/>
  <c r="E353" i="6"/>
  <c r="C349" i="6"/>
  <c r="D349" i="6"/>
  <c r="E349" i="6"/>
  <c r="C345" i="6"/>
  <c r="E345" i="6"/>
  <c r="D345" i="6"/>
  <c r="D341" i="6"/>
  <c r="E341" i="6"/>
  <c r="D337" i="6"/>
  <c r="C337" i="6"/>
  <c r="E337" i="6"/>
  <c r="D333" i="6"/>
  <c r="E333" i="6"/>
  <c r="C333" i="6"/>
  <c r="D329" i="6"/>
  <c r="C329" i="6"/>
  <c r="E329" i="6"/>
  <c r="D325" i="6"/>
  <c r="C325" i="6"/>
  <c r="E325" i="6"/>
  <c r="D321" i="6"/>
  <c r="C321" i="6"/>
  <c r="E321" i="6"/>
  <c r="D317" i="6"/>
  <c r="E317" i="6"/>
  <c r="C317" i="6"/>
  <c r="D313" i="6"/>
  <c r="C313" i="6"/>
  <c r="E313" i="6"/>
  <c r="D309" i="6"/>
  <c r="E309" i="6"/>
  <c r="C309" i="6"/>
  <c r="D305" i="6"/>
  <c r="E305" i="6"/>
  <c r="C305" i="6"/>
  <c r="D301" i="6"/>
  <c r="E301" i="6"/>
  <c r="C301" i="6"/>
  <c r="D297" i="6"/>
  <c r="C297" i="6"/>
  <c r="E297" i="6"/>
  <c r="D293" i="6"/>
  <c r="E293" i="6"/>
  <c r="C293" i="6"/>
  <c r="D289" i="6"/>
  <c r="C289" i="6"/>
  <c r="E289" i="6"/>
  <c r="D285" i="6"/>
  <c r="E285" i="6"/>
  <c r="C285" i="6"/>
  <c r="D281" i="6"/>
  <c r="C281" i="6"/>
  <c r="E281" i="6"/>
  <c r="D277" i="6"/>
  <c r="E277" i="6"/>
  <c r="C277" i="6"/>
  <c r="D273" i="6"/>
  <c r="C273" i="6"/>
  <c r="D570" i="6"/>
  <c r="G570" i="6" s="1"/>
  <c r="C570" i="6"/>
  <c r="E566" i="6"/>
  <c r="D566" i="6"/>
  <c r="C566" i="6"/>
  <c r="E562" i="6"/>
  <c r="D562" i="6"/>
  <c r="C562" i="6"/>
  <c r="D558" i="6"/>
  <c r="E558" i="6"/>
  <c r="C558" i="6"/>
  <c r="E554" i="6"/>
  <c r="F554" i="6" s="1"/>
  <c r="C554" i="6"/>
  <c r="E550" i="6"/>
  <c r="C550" i="6"/>
  <c r="D550" i="6"/>
  <c r="C546" i="6"/>
  <c r="D546" i="6"/>
  <c r="F546" i="6" s="1"/>
  <c r="E542" i="6"/>
  <c r="F542" i="6" s="1"/>
  <c r="C542" i="6"/>
  <c r="C538" i="6"/>
  <c r="E538" i="6"/>
  <c r="C534" i="6"/>
  <c r="E534" i="6"/>
  <c r="D534" i="6"/>
  <c r="D530" i="6"/>
  <c r="E530" i="6"/>
  <c r="C530" i="6"/>
  <c r="E526" i="6"/>
  <c r="D526" i="6"/>
  <c r="C526" i="6"/>
  <c r="C522" i="6"/>
  <c r="D522" i="6"/>
  <c r="E522" i="6"/>
  <c r="D518" i="6"/>
  <c r="E518" i="6"/>
  <c r="C518" i="6"/>
  <c r="E514" i="6"/>
  <c r="D514" i="6"/>
  <c r="C514" i="6"/>
  <c r="C510" i="6"/>
  <c r="E510" i="6"/>
  <c r="D510" i="6"/>
  <c r="D506" i="6"/>
  <c r="E506" i="6"/>
  <c r="C506" i="6"/>
  <c r="D502" i="6"/>
  <c r="C502" i="6"/>
  <c r="E502" i="6"/>
  <c r="D498" i="6"/>
  <c r="E498" i="6"/>
  <c r="C498" i="6"/>
  <c r="D494" i="6"/>
  <c r="E494" i="6"/>
  <c r="D490" i="6"/>
  <c r="E490" i="6"/>
  <c r="C490" i="6"/>
  <c r="E486" i="6"/>
  <c r="D486" i="6"/>
  <c r="C486" i="6"/>
  <c r="D482" i="6"/>
  <c r="E482" i="6"/>
  <c r="C482" i="6"/>
  <c r="D478" i="6"/>
  <c r="E478" i="6"/>
  <c r="C478" i="6"/>
  <c r="D474" i="6"/>
  <c r="C474" i="6"/>
  <c r="E474" i="6"/>
  <c r="D470" i="6"/>
  <c r="E470" i="6"/>
  <c r="C470" i="6"/>
  <c r="C466" i="6"/>
  <c r="E466" i="6"/>
  <c r="D466" i="6"/>
  <c r="D462" i="6"/>
  <c r="C462" i="6"/>
  <c r="E462" i="6"/>
  <c r="D458" i="6"/>
  <c r="E458" i="6"/>
  <c r="C458" i="6"/>
  <c r="E454" i="6"/>
  <c r="C454" i="6"/>
  <c r="D454" i="6"/>
  <c r="D450" i="6"/>
  <c r="E450" i="6"/>
  <c r="C450" i="6"/>
  <c r="D446" i="6"/>
  <c r="E446" i="6"/>
  <c r="D442" i="6"/>
  <c r="C442" i="6"/>
  <c r="E442" i="6"/>
  <c r="D438" i="6"/>
  <c r="C438" i="6"/>
  <c r="E438" i="6"/>
  <c r="E434" i="6"/>
  <c r="C434" i="6"/>
  <c r="D434" i="6"/>
  <c r="D430" i="6"/>
  <c r="C430" i="6"/>
  <c r="E430" i="6"/>
  <c r="D426" i="6"/>
  <c r="E426" i="6"/>
  <c r="C422" i="6"/>
  <c r="E422" i="6"/>
  <c r="D422" i="6"/>
  <c r="D418" i="6"/>
  <c r="C418" i="6"/>
  <c r="E418" i="6"/>
  <c r="D414" i="6"/>
  <c r="E414" i="6"/>
  <c r="C414" i="6"/>
  <c r="D410" i="6"/>
  <c r="C410" i="6"/>
  <c r="E410" i="6"/>
  <c r="D406" i="6"/>
  <c r="G406" i="6" s="1"/>
  <c r="C406" i="6"/>
  <c r="C402" i="6"/>
  <c r="E402" i="6"/>
  <c r="D402" i="6"/>
  <c r="D398" i="6"/>
  <c r="C398" i="6"/>
  <c r="E398" i="6"/>
  <c r="D683" i="6"/>
  <c r="C683" i="6"/>
  <c r="E683" i="6"/>
  <c r="E679" i="6"/>
  <c r="D679" i="6"/>
  <c r="C679" i="6"/>
  <c r="E675" i="6"/>
  <c r="D675" i="6"/>
  <c r="C675" i="6"/>
  <c r="D671" i="6"/>
  <c r="C671" i="6"/>
  <c r="E671" i="6"/>
  <c r="E667" i="6"/>
  <c r="C667" i="6"/>
  <c r="D667" i="6"/>
  <c r="E663" i="6"/>
  <c r="D663" i="6"/>
  <c r="C663" i="6"/>
  <c r="E659" i="6"/>
  <c r="D659" i="6"/>
  <c r="C659" i="6"/>
  <c r="C655" i="6"/>
  <c r="D655" i="6"/>
  <c r="E655" i="6"/>
  <c r="C651" i="6"/>
  <c r="D651" i="6"/>
  <c r="C647" i="6"/>
  <c r="E647" i="6"/>
  <c r="D647" i="6"/>
  <c r="C643" i="6"/>
  <c r="E643" i="6"/>
  <c r="D643" i="6"/>
  <c r="D639" i="6"/>
  <c r="C639" i="6"/>
  <c r="E639" i="6"/>
  <c r="C635" i="6"/>
  <c r="D635" i="6"/>
  <c r="G635" i="6" s="1"/>
  <c r="D631" i="6"/>
  <c r="E631" i="6"/>
  <c r="C631" i="6"/>
  <c r="D627" i="6"/>
  <c r="E627" i="6"/>
  <c r="C627" i="6"/>
  <c r="E623" i="6"/>
  <c r="C623" i="6"/>
  <c r="D623" i="6"/>
  <c r="D619" i="6"/>
  <c r="G619" i="6" s="1"/>
  <c r="C619" i="6"/>
  <c r="E615" i="6"/>
  <c r="D615" i="6"/>
  <c r="C615" i="6"/>
  <c r="E611" i="6"/>
  <c r="D611" i="6"/>
  <c r="C611" i="6"/>
  <c r="C607" i="6"/>
  <c r="E607" i="6"/>
  <c r="D607" i="6"/>
  <c r="E603" i="6"/>
  <c r="F603" i="6" s="1"/>
  <c r="C603" i="6"/>
  <c r="D599" i="6"/>
  <c r="C599" i="6"/>
  <c r="E599" i="6"/>
  <c r="E595" i="6"/>
  <c r="D595" i="6"/>
  <c r="C595" i="6"/>
  <c r="C591" i="6"/>
  <c r="E591" i="6"/>
  <c r="D591" i="6"/>
  <c r="E587" i="6"/>
  <c r="C587" i="6"/>
  <c r="D706" i="6"/>
  <c r="C706" i="6"/>
  <c r="E706" i="6"/>
  <c r="C702" i="6"/>
  <c r="D702" i="6"/>
  <c r="G702" i="6" s="1"/>
  <c r="E698" i="6"/>
  <c r="C698" i="6"/>
  <c r="D698" i="6"/>
  <c r="C694" i="6"/>
  <c r="D694" i="6"/>
  <c r="E694" i="6"/>
  <c r="C690" i="6"/>
  <c r="E690" i="6"/>
  <c r="D690" i="6"/>
  <c r="D686" i="6"/>
  <c r="G686" i="6" s="1"/>
  <c r="C686" i="6"/>
  <c r="E766" i="6"/>
  <c r="D766" i="6"/>
  <c r="C762" i="6"/>
  <c r="E762" i="6"/>
  <c r="D762" i="6"/>
  <c r="C758" i="6"/>
  <c r="E758" i="6"/>
  <c r="D758" i="6"/>
  <c r="D754" i="6"/>
  <c r="C754" i="6"/>
  <c r="E754" i="6"/>
  <c r="E750" i="6"/>
  <c r="C750" i="6"/>
  <c r="D750" i="6"/>
  <c r="C746" i="6"/>
  <c r="D746" i="6"/>
  <c r="F746" i="6" s="1"/>
  <c r="D742" i="6"/>
  <c r="E742" i="6"/>
  <c r="C738" i="6"/>
  <c r="E738" i="6"/>
  <c r="G738" i="6" s="1"/>
  <c r="C734" i="6"/>
  <c r="E734" i="6"/>
  <c r="D734" i="6"/>
  <c r="E730" i="6"/>
  <c r="C730" i="6"/>
  <c r="D730" i="6"/>
  <c r="C726" i="6"/>
  <c r="E726" i="6"/>
  <c r="D726" i="6"/>
  <c r="C791" i="6"/>
  <c r="D791" i="6"/>
  <c r="D787" i="6"/>
  <c r="E787" i="6"/>
  <c r="C787" i="6"/>
  <c r="C783" i="6"/>
  <c r="D783" i="6"/>
  <c r="E783" i="6"/>
  <c r="D779" i="6"/>
  <c r="E779" i="6"/>
  <c r="D775" i="6"/>
  <c r="F775" i="6" s="1"/>
  <c r="C775" i="6"/>
  <c r="C771" i="6"/>
  <c r="D771" i="6"/>
  <c r="E771" i="6"/>
  <c r="C767" i="6"/>
  <c r="D767" i="6"/>
  <c r="E767" i="6"/>
  <c r="D826" i="6"/>
  <c r="E826" i="6"/>
  <c r="D822" i="6"/>
  <c r="G822" i="6" s="1"/>
  <c r="C822" i="6"/>
  <c r="D818" i="6"/>
  <c r="C818" i="6"/>
  <c r="E818" i="6"/>
  <c r="E814" i="6"/>
  <c r="D814" i="6"/>
  <c r="C814" i="6"/>
  <c r="E810" i="6"/>
  <c r="D810" i="6"/>
  <c r="E806" i="6"/>
  <c r="F806" i="6" s="1"/>
  <c r="C806" i="6"/>
  <c r="C849" i="6"/>
  <c r="D849" i="6"/>
  <c r="E849" i="6"/>
  <c r="E845" i="6"/>
  <c r="F845" i="6" s="1"/>
  <c r="C845" i="6"/>
  <c r="D841" i="6"/>
  <c r="E841" i="6"/>
  <c r="C841" i="6"/>
  <c r="E837" i="6"/>
  <c r="D837" i="6"/>
  <c r="C833" i="6"/>
  <c r="D833" i="6"/>
  <c r="C829" i="6"/>
  <c r="D829" i="6"/>
  <c r="F829" i="6" s="1"/>
  <c r="E870" i="6"/>
  <c r="F870" i="6" s="1"/>
  <c r="C870" i="6"/>
  <c r="E866" i="6"/>
  <c r="D866" i="6"/>
  <c r="E862" i="6"/>
  <c r="D862" i="6"/>
  <c r="C862" i="6"/>
  <c r="C858" i="6"/>
  <c r="E858" i="6"/>
  <c r="G858" i="6" s="1"/>
  <c r="C854" i="6"/>
  <c r="D854" i="6"/>
  <c r="F854" i="6" s="1"/>
  <c r="E899" i="6"/>
  <c r="F899" i="6" s="1"/>
  <c r="C899" i="6"/>
  <c r="E891" i="6"/>
  <c r="D891" i="6"/>
  <c r="C891" i="6"/>
  <c r="E887" i="6"/>
  <c r="D887" i="6"/>
  <c r="D875" i="6"/>
  <c r="F875" i="6" s="1"/>
  <c r="C875" i="6"/>
  <c r="E915" i="6"/>
  <c r="D915" i="6"/>
  <c r="D907" i="6"/>
  <c r="E907" i="6"/>
  <c r="C907" i="6"/>
  <c r="D903" i="6"/>
  <c r="E903" i="6"/>
  <c r="E919" i="6"/>
  <c r="F919" i="6" s="1"/>
  <c r="C903" i="6"/>
  <c r="C900" i="6"/>
  <c r="C887" i="6"/>
  <c r="E883" i="6"/>
  <c r="C871" i="6"/>
  <c r="C866" i="6"/>
  <c r="C860" i="6"/>
  <c r="D853" i="6"/>
  <c r="D847" i="6"/>
  <c r="D840" i="6"/>
  <c r="E833" i="6"/>
  <c r="C828" i="6"/>
  <c r="E820" i="6"/>
  <c r="G820" i="6" s="1"/>
  <c r="D808" i="6"/>
  <c r="C781" i="6"/>
  <c r="C774" i="6"/>
  <c r="C766" i="6"/>
  <c r="D757" i="6"/>
  <c r="E748" i="6"/>
  <c r="F748" i="6" s="1"/>
  <c r="E740" i="6"/>
  <c r="C732" i="6"/>
  <c r="D723" i="6"/>
  <c r="E700" i="6"/>
  <c r="E689" i="6"/>
  <c r="D677" i="6"/>
  <c r="D664" i="6"/>
  <c r="E651" i="6"/>
  <c r="D638" i="6"/>
  <c r="D625" i="6"/>
  <c r="E612" i="6"/>
  <c r="C600" i="6"/>
  <c r="D587" i="6"/>
  <c r="E563" i="6"/>
  <c r="F563" i="6" s="1"/>
  <c r="C551" i="6"/>
  <c r="E533" i="6"/>
  <c r="F533" i="6" s="1"/>
  <c r="D516" i="6"/>
  <c r="C499" i="6"/>
  <c r="C479" i="6"/>
  <c r="E452" i="6"/>
  <c r="C426" i="6"/>
  <c r="C400" i="6"/>
  <c r="C368" i="6"/>
  <c r="C341" i="6"/>
  <c r="E273" i="6"/>
  <c r="F909" i="6"/>
  <c r="D918" i="6"/>
  <c r="E913" i="6"/>
  <c r="G913" i="6" s="1"/>
  <c r="D910" i="6"/>
  <c r="D905" i="6"/>
  <c r="C897" i="6"/>
  <c r="D889" i="6"/>
  <c r="D882" i="6"/>
  <c r="G882" i="6" s="1"/>
  <c r="C881" i="6"/>
  <c r="C878" i="6"/>
  <c r="C873" i="6"/>
  <c r="E918" i="6"/>
  <c r="D917" i="6"/>
  <c r="C914" i="6"/>
  <c r="C909" i="6"/>
  <c r="D902" i="6"/>
  <c r="E897" i="6"/>
  <c r="F897" i="6" s="1"/>
  <c r="E889" i="6"/>
  <c r="C886" i="6"/>
  <c r="D881" i="6"/>
  <c r="F881" i="6" s="1"/>
  <c r="E878" i="6"/>
  <c r="F878" i="6" s="1"/>
  <c r="E873" i="6"/>
  <c r="G922" i="6"/>
  <c r="G914" i="6"/>
  <c r="F906" i="6"/>
  <c r="G886" i="6"/>
  <c r="G885" i="6"/>
  <c r="F874" i="6"/>
  <c r="G836" i="6"/>
  <c r="F811" i="6"/>
  <c r="G778" i="6"/>
  <c r="F436" i="6"/>
  <c r="F404" i="6"/>
  <c r="G59" i="6"/>
  <c r="G894" i="6"/>
  <c r="G825" i="6"/>
  <c r="G804" i="6"/>
  <c r="G745" i="6"/>
  <c r="F895" i="6"/>
  <c r="G707" i="6"/>
  <c r="G648" i="6"/>
  <c r="G692" i="6"/>
  <c r="F658" i="6"/>
  <c r="F642" i="6"/>
  <c r="G649" i="6"/>
  <c r="G617" i="6"/>
  <c r="G598" i="6"/>
  <c r="G572" i="6"/>
  <c r="G237" i="6"/>
  <c r="F735" i="6"/>
  <c r="G704" i="6"/>
  <c r="F692" i="6"/>
  <c r="G637" i="6"/>
  <c r="F428" i="6"/>
  <c r="F520" i="6"/>
  <c r="G303" i="6"/>
  <c r="F163" i="6"/>
  <c r="G540" i="6"/>
  <c r="G241" i="6"/>
  <c r="G560" i="6"/>
  <c r="G480" i="6"/>
  <c r="G440" i="6"/>
  <c r="F47" i="6"/>
  <c r="G137" i="6"/>
  <c r="F93" i="6"/>
  <c r="G73" i="6"/>
  <c r="G181" i="6"/>
  <c r="G113" i="6"/>
  <c r="F24" i="6"/>
  <c r="F922" i="6"/>
  <c r="F914" i="6"/>
  <c r="F812" i="6"/>
  <c r="F804" i="6"/>
  <c r="F760" i="6"/>
  <c r="F666" i="6"/>
  <c r="G496" i="6"/>
  <c r="G492" i="6"/>
  <c r="G235" i="6"/>
  <c r="G161" i="6"/>
  <c r="G148" i="6"/>
  <c r="G128" i="6"/>
  <c r="F96" i="6"/>
  <c r="G879" i="6"/>
  <c r="G871" i="6"/>
  <c r="G705" i="6"/>
  <c r="G831" i="6"/>
  <c r="F724" i="6"/>
  <c r="F646" i="6"/>
  <c r="F598" i="6"/>
  <c r="G457" i="6"/>
  <c r="F449" i="6"/>
  <c r="F425" i="6"/>
  <c r="G409" i="6"/>
  <c r="G401" i="6"/>
  <c r="G387" i="6"/>
  <c r="G437" i="6"/>
  <c r="G429" i="6"/>
  <c r="F397" i="6"/>
  <c r="G380" i="6"/>
  <c r="F375" i="6"/>
  <c r="G507" i="6"/>
  <c r="G493" i="6"/>
  <c r="G224" i="6"/>
  <c r="G212" i="6"/>
  <c r="G204" i="6"/>
  <c r="G344" i="6"/>
  <c r="G219" i="6"/>
  <c r="G200" i="6"/>
  <c r="F187" i="6"/>
  <c r="F300" i="6"/>
  <c r="F239" i="6"/>
  <c r="G236" i="6"/>
  <c r="F173" i="6"/>
  <c r="F108" i="6"/>
  <c r="G72" i="6"/>
  <c r="G37" i="6"/>
  <c r="G21" i="6"/>
  <c r="G168" i="6"/>
  <c r="G116" i="6"/>
  <c r="G172" i="6"/>
  <c r="G160" i="6"/>
  <c r="F157" i="6"/>
  <c r="F149" i="6"/>
  <c r="F141" i="6"/>
  <c r="F88" i="6"/>
  <c r="G52" i="6"/>
  <c r="F33" i="6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36" i="3"/>
  <c r="D236" i="3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B227" i="3" s="1"/>
  <c r="C227" i="3" s="1"/>
  <c r="E154" i="1"/>
  <c r="E155" i="1"/>
  <c r="E156" i="1"/>
  <c r="E157" i="1"/>
  <c r="E158" i="1"/>
  <c r="E159" i="1"/>
  <c r="E160" i="1"/>
  <c r="E161" i="1"/>
  <c r="E162" i="1"/>
  <c r="E163" i="1"/>
  <c r="E164" i="1"/>
  <c r="B228" i="3" s="1"/>
  <c r="C228" i="3" s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B229" i="3" s="1"/>
  <c r="D229" i="3" s="1"/>
  <c r="F229" i="3" s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B230" i="3" s="1"/>
  <c r="C230" i="3" s="1"/>
  <c r="E192" i="1"/>
  <c r="B231" i="3" s="1"/>
  <c r="C231" i="3" s="1"/>
  <c r="E193" i="1"/>
  <c r="B232" i="3" s="1"/>
  <c r="D232" i="3" s="1"/>
  <c r="E194" i="1"/>
  <c r="E195" i="1"/>
  <c r="E196" i="1"/>
  <c r="E197" i="1"/>
  <c r="B233" i="3" s="1"/>
  <c r="D233" i="3" s="1"/>
  <c r="F233" i="3" s="1"/>
  <c r="E198" i="1"/>
  <c r="E199" i="1"/>
  <c r="B234" i="3" s="1"/>
  <c r="C234" i="3" s="1"/>
  <c r="E200" i="1"/>
  <c r="E201" i="1"/>
  <c r="E202" i="1"/>
  <c r="E203" i="1"/>
  <c r="E204" i="1"/>
  <c r="E205" i="1"/>
  <c r="E206" i="1"/>
  <c r="E207" i="1"/>
  <c r="B235" i="3" s="1"/>
  <c r="C235" i="3" s="1"/>
  <c r="E208" i="1"/>
  <c r="E209" i="1"/>
  <c r="E210" i="1"/>
  <c r="E211" i="1"/>
  <c r="E212" i="1"/>
  <c r="E213" i="1"/>
  <c r="E214" i="1"/>
  <c r="E215" i="1"/>
  <c r="E216" i="1"/>
  <c r="E217" i="1"/>
  <c r="B237" i="3" s="1"/>
  <c r="D237" i="3" s="1"/>
  <c r="F237" i="3" s="1"/>
  <c r="E218" i="1"/>
  <c r="B238" i="3" s="1"/>
  <c r="C238" i="3" s="1"/>
  <c r="E219" i="1"/>
  <c r="E220" i="1"/>
  <c r="E221" i="1"/>
  <c r="B239" i="3" s="1"/>
  <c r="C239" i="3" s="1"/>
  <c r="E222" i="1"/>
  <c r="E223" i="1"/>
  <c r="B240" i="3" s="1"/>
  <c r="D240" i="3" s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B362" i="3" s="1"/>
  <c r="C362" i="3" s="1"/>
  <c r="E341" i="1"/>
  <c r="E342" i="1"/>
  <c r="B363" i="3" s="1"/>
  <c r="D363" i="3" s="1"/>
  <c r="E343" i="1"/>
  <c r="B364" i="3" s="1"/>
  <c r="C364" i="3" s="1"/>
  <c r="E344" i="1"/>
  <c r="B365" i="3" s="1"/>
  <c r="C365" i="3" s="1"/>
  <c r="E345" i="1"/>
  <c r="E346" i="1"/>
  <c r="E347" i="1"/>
  <c r="B366" i="3" s="1"/>
  <c r="D366" i="3" s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B544" i="3" s="1"/>
  <c r="D544" i="3" s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B683" i="3" s="1"/>
  <c r="C683" i="3" s="1"/>
  <c r="E627" i="1"/>
  <c r="E628" i="1"/>
  <c r="B684" i="3" s="1"/>
  <c r="D684" i="3" s="1"/>
  <c r="E629" i="1"/>
  <c r="E630" i="1"/>
  <c r="B685" i="3" s="1"/>
  <c r="C685" i="3" s="1"/>
  <c r="E631" i="1"/>
  <c r="E632" i="1"/>
  <c r="B686" i="3" s="1"/>
  <c r="D686" i="3" s="1"/>
  <c r="E633" i="1"/>
  <c r="B687" i="3" s="1"/>
  <c r="C687" i="3" s="1"/>
  <c r="E634" i="1"/>
  <c r="B688" i="3" s="1"/>
  <c r="C688" i="3" s="1"/>
  <c r="E635" i="1"/>
  <c r="B689" i="3" s="1"/>
  <c r="D689" i="3" s="1"/>
  <c r="E636" i="1"/>
  <c r="E637" i="1"/>
  <c r="E638" i="1"/>
  <c r="E639" i="1"/>
  <c r="E640" i="1"/>
  <c r="B690" i="3" s="1"/>
  <c r="C690" i="3" s="1"/>
  <c r="E641" i="1"/>
  <c r="E642" i="1"/>
  <c r="E643" i="1"/>
  <c r="E644" i="1"/>
  <c r="B691" i="3" s="1"/>
  <c r="D691" i="3" s="1"/>
  <c r="G691" i="3" s="1"/>
  <c r="E645" i="1"/>
  <c r="E646" i="1"/>
  <c r="E647" i="1"/>
  <c r="B692" i="3" s="1"/>
  <c r="C692" i="3" s="1"/>
  <c r="E648" i="1"/>
  <c r="E649" i="1"/>
  <c r="E650" i="1"/>
  <c r="B693" i="3" s="1"/>
  <c r="C693" i="3" s="1"/>
  <c r="E651" i="1"/>
  <c r="E652" i="1"/>
  <c r="E653" i="1"/>
  <c r="B694" i="3" s="1"/>
  <c r="D694" i="3" s="1"/>
  <c r="E654" i="1"/>
  <c r="E655" i="1"/>
  <c r="E656" i="1"/>
  <c r="B695" i="3" s="1"/>
  <c r="D695" i="3" s="1"/>
  <c r="G695" i="3" s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B776" i="3" s="1"/>
  <c r="C776" i="3" s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B777" i="3" s="1"/>
  <c r="D777" i="3" s="1"/>
  <c r="E724" i="1"/>
  <c r="E725" i="1"/>
  <c r="B778" i="3" s="1"/>
  <c r="D778" i="3" s="1"/>
  <c r="E726" i="1"/>
  <c r="B779" i="3" s="1"/>
  <c r="C779" i="3" s="1"/>
  <c r="E727" i="1"/>
  <c r="B780" i="3" s="1"/>
  <c r="D780" i="3" s="1"/>
  <c r="E728" i="1"/>
  <c r="B781" i="3" s="1"/>
  <c r="C781" i="3" s="1"/>
  <c r="E729" i="1"/>
  <c r="E730" i="1"/>
  <c r="E731" i="1"/>
  <c r="B782" i="3" s="1"/>
  <c r="D782" i="3" s="1"/>
  <c r="E732" i="1"/>
  <c r="E733" i="1"/>
  <c r="E734" i="1"/>
  <c r="B783" i="3" s="1"/>
  <c r="D783" i="3" s="1"/>
  <c r="G783" i="3" s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10" i="1"/>
  <c r="E11" i="1"/>
  <c r="B788" i="3"/>
  <c r="D788" i="3" s="1"/>
  <c r="F788" i="3" s="1"/>
  <c r="B789" i="3"/>
  <c r="E789" i="3" s="1"/>
  <c r="B790" i="3"/>
  <c r="C790" i="3" s="1"/>
  <c r="B791" i="3"/>
  <c r="C791" i="3" s="1"/>
  <c r="B792" i="3"/>
  <c r="D792" i="3" s="1"/>
  <c r="F792" i="3" s="1"/>
  <c r="B793" i="3"/>
  <c r="E793" i="3" s="1"/>
  <c r="B794" i="3"/>
  <c r="E794" i="3" s="1"/>
  <c r="B795" i="3"/>
  <c r="C795" i="3" s="1"/>
  <c r="B796" i="3"/>
  <c r="D796" i="3" s="1"/>
  <c r="F796" i="3" s="1"/>
  <c r="B797" i="3"/>
  <c r="E797" i="3" s="1"/>
  <c r="B798" i="3"/>
  <c r="D798" i="3" s="1"/>
  <c r="F798" i="3" s="1"/>
  <c r="B799" i="3"/>
  <c r="C799" i="3" s="1"/>
  <c r="B800" i="3"/>
  <c r="D800" i="3" s="1"/>
  <c r="F800" i="3" s="1"/>
  <c r="B801" i="3"/>
  <c r="E801" i="3" s="1"/>
  <c r="B802" i="3"/>
  <c r="C802" i="3" s="1"/>
  <c r="B803" i="3"/>
  <c r="C803" i="3" s="1"/>
  <c r="B804" i="3"/>
  <c r="D804" i="3" s="1"/>
  <c r="F804" i="3" s="1"/>
  <c r="B805" i="3"/>
  <c r="E805" i="3" s="1"/>
  <c r="B806" i="3"/>
  <c r="C806" i="3" s="1"/>
  <c r="B807" i="3"/>
  <c r="C807" i="3" s="1"/>
  <c r="B808" i="3"/>
  <c r="D808" i="3" s="1"/>
  <c r="F808" i="3" s="1"/>
  <c r="B809" i="3"/>
  <c r="E809" i="3" s="1"/>
  <c r="B810" i="3"/>
  <c r="E810" i="3" s="1"/>
  <c r="B811" i="3"/>
  <c r="C811" i="3" s="1"/>
  <c r="B812" i="3"/>
  <c r="D812" i="3" s="1"/>
  <c r="F812" i="3" s="1"/>
  <c r="B813" i="3"/>
  <c r="E813" i="3" s="1"/>
  <c r="B814" i="3"/>
  <c r="D814" i="3" s="1"/>
  <c r="F814" i="3" s="1"/>
  <c r="B815" i="3"/>
  <c r="C815" i="3" s="1"/>
  <c r="B816" i="3"/>
  <c r="D816" i="3" s="1"/>
  <c r="F816" i="3" s="1"/>
  <c r="B817" i="3"/>
  <c r="E817" i="3" s="1"/>
  <c r="B818" i="3"/>
  <c r="C818" i="3" s="1"/>
  <c r="B819" i="3"/>
  <c r="C819" i="3" s="1"/>
  <c r="B820" i="3"/>
  <c r="D820" i="3" s="1"/>
  <c r="F820" i="3" s="1"/>
  <c r="B821" i="3"/>
  <c r="E821" i="3" s="1"/>
  <c r="B822" i="3"/>
  <c r="C822" i="3" s="1"/>
  <c r="B823" i="3"/>
  <c r="C823" i="3" s="1"/>
  <c r="B824" i="3"/>
  <c r="D824" i="3" s="1"/>
  <c r="F824" i="3" s="1"/>
  <c r="B825" i="3"/>
  <c r="E825" i="3" s="1"/>
  <c r="B826" i="3"/>
  <c r="E826" i="3" s="1"/>
  <c r="B827" i="3"/>
  <c r="C827" i="3" s="1"/>
  <c r="B828" i="3"/>
  <c r="D828" i="3" s="1"/>
  <c r="F828" i="3" s="1"/>
  <c r="B829" i="3"/>
  <c r="E829" i="3" s="1"/>
  <c r="B830" i="3"/>
  <c r="D830" i="3" s="1"/>
  <c r="F830" i="3" s="1"/>
  <c r="B831" i="3"/>
  <c r="C831" i="3" s="1"/>
  <c r="B832" i="3"/>
  <c r="D832" i="3" s="1"/>
  <c r="F832" i="3" s="1"/>
  <c r="B833" i="3"/>
  <c r="E833" i="3" s="1"/>
  <c r="B834" i="3"/>
  <c r="C834" i="3" s="1"/>
  <c r="B835" i="3"/>
  <c r="C835" i="3" s="1"/>
  <c r="B836" i="3"/>
  <c r="D836" i="3" s="1"/>
  <c r="F836" i="3" s="1"/>
  <c r="B837" i="3"/>
  <c r="E837" i="3" s="1"/>
  <c r="B838" i="3"/>
  <c r="C838" i="3" s="1"/>
  <c r="B839" i="3"/>
  <c r="C839" i="3" s="1"/>
  <c r="B840" i="3"/>
  <c r="D840" i="3" s="1"/>
  <c r="F840" i="3" s="1"/>
  <c r="B841" i="3"/>
  <c r="E841" i="3" s="1"/>
  <c r="B842" i="3"/>
  <c r="E842" i="3" s="1"/>
  <c r="B843" i="3"/>
  <c r="C843" i="3" s="1"/>
  <c r="B844" i="3"/>
  <c r="D844" i="3" s="1"/>
  <c r="F844" i="3" s="1"/>
  <c r="B845" i="3"/>
  <c r="E845" i="3" s="1"/>
  <c r="B846" i="3"/>
  <c r="D846" i="3" s="1"/>
  <c r="F846" i="3" s="1"/>
  <c r="B847" i="3"/>
  <c r="C847" i="3" s="1"/>
  <c r="B848" i="3"/>
  <c r="D848" i="3" s="1"/>
  <c r="F848" i="3" s="1"/>
  <c r="B849" i="3"/>
  <c r="E849" i="3" s="1"/>
  <c r="B850" i="3"/>
  <c r="C850" i="3" s="1"/>
  <c r="B851" i="3"/>
  <c r="C851" i="3" s="1"/>
  <c r="B852" i="3"/>
  <c r="D852" i="3" s="1"/>
  <c r="F852" i="3" s="1"/>
  <c r="B853" i="3"/>
  <c r="E853" i="3" s="1"/>
  <c r="B854" i="3"/>
  <c r="C854" i="3" s="1"/>
  <c r="B855" i="3"/>
  <c r="C855" i="3" s="1"/>
  <c r="B856" i="3"/>
  <c r="D856" i="3" s="1"/>
  <c r="F856" i="3" s="1"/>
  <c r="B857" i="3"/>
  <c r="E857" i="3" s="1"/>
  <c r="B858" i="3"/>
  <c r="E858" i="3" s="1"/>
  <c r="B859" i="3"/>
  <c r="C859" i="3" s="1"/>
  <c r="B860" i="3"/>
  <c r="D860" i="3" s="1"/>
  <c r="F860" i="3" s="1"/>
  <c r="B861" i="3"/>
  <c r="E861" i="3" s="1"/>
  <c r="B862" i="3"/>
  <c r="D862" i="3" s="1"/>
  <c r="F862" i="3" s="1"/>
  <c r="B863" i="3"/>
  <c r="C863" i="3" s="1"/>
  <c r="B864" i="3"/>
  <c r="D864" i="3" s="1"/>
  <c r="F864" i="3" s="1"/>
  <c r="B865" i="3"/>
  <c r="E865" i="3" s="1"/>
  <c r="B866" i="3"/>
  <c r="C866" i="3" s="1"/>
  <c r="B867" i="3"/>
  <c r="C867" i="3" s="1"/>
  <c r="B868" i="3"/>
  <c r="D868" i="3" s="1"/>
  <c r="F868" i="3" s="1"/>
  <c r="B869" i="3"/>
  <c r="E869" i="3" s="1"/>
  <c r="B870" i="3"/>
  <c r="E870" i="3" s="1"/>
  <c r="B871" i="3"/>
  <c r="C871" i="3" s="1"/>
  <c r="B872" i="3"/>
  <c r="C872" i="3" s="1"/>
  <c r="B873" i="3"/>
  <c r="E873" i="3" s="1"/>
  <c r="B874" i="3"/>
  <c r="E874" i="3" s="1"/>
  <c r="B875" i="3"/>
  <c r="C875" i="3" s="1"/>
  <c r="B876" i="3"/>
  <c r="C876" i="3" s="1"/>
  <c r="B877" i="3"/>
  <c r="E877" i="3" s="1"/>
  <c r="B878" i="3"/>
  <c r="E878" i="3" s="1"/>
  <c r="B879" i="3"/>
  <c r="C879" i="3" s="1"/>
  <c r="B880" i="3"/>
  <c r="C880" i="3" s="1"/>
  <c r="B881" i="3"/>
  <c r="E881" i="3" s="1"/>
  <c r="B882" i="3"/>
  <c r="E882" i="3" s="1"/>
  <c r="B883" i="3"/>
  <c r="C883" i="3" s="1"/>
  <c r="B884" i="3"/>
  <c r="C884" i="3" s="1"/>
  <c r="B885" i="3"/>
  <c r="E885" i="3" s="1"/>
  <c r="B886" i="3"/>
  <c r="E886" i="3" s="1"/>
  <c r="B887" i="3"/>
  <c r="C887" i="3" s="1"/>
  <c r="B888" i="3"/>
  <c r="C888" i="3" s="1"/>
  <c r="B889" i="3"/>
  <c r="E889" i="3" s="1"/>
  <c r="B890" i="3"/>
  <c r="E890" i="3" s="1"/>
  <c r="B891" i="3"/>
  <c r="C891" i="3" s="1"/>
  <c r="B892" i="3"/>
  <c r="C892" i="3" s="1"/>
  <c r="B893" i="3"/>
  <c r="E893" i="3" s="1"/>
  <c r="B894" i="3"/>
  <c r="E894" i="3" s="1"/>
  <c r="B895" i="3"/>
  <c r="C895" i="3" s="1"/>
  <c r="B896" i="3"/>
  <c r="C896" i="3" s="1"/>
  <c r="B897" i="3"/>
  <c r="E897" i="3" s="1"/>
  <c r="B898" i="3"/>
  <c r="E898" i="3" s="1"/>
  <c r="B899" i="3"/>
  <c r="C899" i="3" s="1"/>
  <c r="B900" i="3"/>
  <c r="C900" i="3" s="1"/>
  <c r="B901" i="3"/>
  <c r="E901" i="3" s="1"/>
  <c r="B902" i="3"/>
  <c r="E902" i="3" s="1"/>
  <c r="B903" i="3"/>
  <c r="C903" i="3" s="1"/>
  <c r="B904" i="3"/>
  <c r="C904" i="3" s="1"/>
  <c r="B905" i="3"/>
  <c r="E905" i="3" s="1"/>
  <c r="B906" i="3"/>
  <c r="E906" i="3" s="1"/>
  <c r="B907" i="3"/>
  <c r="C907" i="3" s="1"/>
  <c r="B908" i="3"/>
  <c r="C908" i="3" s="1"/>
  <c r="B909" i="3"/>
  <c r="E909" i="3" s="1"/>
  <c r="B910" i="3"/>
  <c r="E910" i="3" s="1"/>
  <c r="B911" i="3"/>
  <c r="C911" i="3" s="1"/>
  <c r="B912" i="3"/>
  <c r="C912" i="3" s="1"/>
  <c r="B913" i="3"/>
  <c r="E913" i="3" s="1"/>
  <c r="B787" i="3"/>
  <c r="C787" i="3" s="1"/>
  <c r="B770" i="3"/>
  <c r="E770" i="3" s="1"/>
  <c r="B771" i="3"/>
  <c r="D771" i="3" s="1"/>
  <c r="F771" i="3" s="1"/>
  <c r="B772" i="3"/>
  <c r="C772" i="3" s="1"/>
  <c r="B773" i="3"/>
  <c r="D773" i="3" s="1"/>
  <c r="F773" i="3" s="1"/>
  <c r="B774" i="3"/>
  <c r="E774" i="3" s="1"/>
  <c r="B775" i="3"/>
  <c r="C775" i="3" s="1"/>
  <c r="B700" i="3"/>
  <c r="D700" i="3" s="1"/>
  <c r="F700" i="3" s="1"/>
  <c r="B701" i="3"/>
  <c r="E701" i="3" s="1"/>
  <c r="B702" i="3"/>
  <c r="D702" i="3" s="1"/>
  <c r="F702" i="3" s="1"/>
  <c r="B703" i="3"/>
  <c r="C703" i="3" s="1"/>
  <c r="B704" i="3"/>
  <c r="D704" i="3" s="1"/>
  <c r="F704" i="3" s="1"/>
  <c r="B705" i="3"/>
  <c r="E705" i="3" s="1"/>
  <c r="B706" i="3"/>
  <c r="C706" i="3" s="1"/>
  <c r="B707" i="3"/>
  <c r="D707" i="3" s="1"/>
  <c r="F707" i="3" s="1"/>
  <c r="B708" i="3"/>
  <c r="E708" i="3" s="1"/>
  <c r="B709" i="3"/>
  <c r="C709" i="3" s="1"/>
  <c r="B710" i="3"/>
  <c r="D710" i="3" s="1"/>
  <c r="F710" i="3" s="1"/>
  <c r="B711" i="3"/>
  <c r="D711" i="3" s="1"/>
  <c r="F711" i="3" s="1"/>
  <c r="B712" i="3"/>
  <c r="E712" i="3" s="1"/>
  <c r="B713" i="3"/>
  <c r="E713" i="3" s="1"/>
  <c r="B714" i="3"/>
  <c r="C714" i="3" s="1"/>
  <c r="B715" i="3"/>
  <c r="D715" i="3" s="1"/>
  <c r="F715" i="3" s="1"/>
  <c r="B716" i="3"/>
  <c r="E716" i="3" s="1"/>
  <c r="B717" i="3"/>
  <c r="E717" i="3" s="1"/>
  <c r="B718" i="3"/>
  <c r="E718" i="3" s="1"/>
  <c r="B719" i="3"/>
  <c r="C719" i="3" s="1"/>
  <c r="B720" i="3"/>
  <c r="C720" i="3" s="1"/>
  <c r="B721" i="3"/>
  <c r="D721" i="3" s="1"/>
  <c r="F721" i="3" s="1"/>
  <c r="B722" i="3"/>
  <c r="E722" i="3" s="1"/>
  <c r="B723" i="3"/>
  <c r="E723" i="3" s="1"/>
  <c r="B724" i="3"/>
  <c r="C724" i="3" s="1"/>
  <c r="B725" i="3"/>
  <c r="C725" i="3" s="1"/>
  <c r="B726" i="3"/>
  <c r="D726" i="3" s="1"/>
  <c r="F726" i="3" s="1"/>
  <c r="B727" i="3"/>
  <c r="D727" i="3" s="1"/>
  <c r="F727" i="3" s="1"/>
  <c r="B728" i="3"/>
  <c r="E728" i="3" s="1"/>
  <c r="B729" i="3"/>
  <c r="C729" i="3" s="1"/>
  <c r="B730" i="3"/>
  <c r="C730" i="3" s="1"/>
  <c r="B731" i="3"/>
  <c r="D731" i="3" s="1"/>
  <c r="F731" i="3" s="1"/>
  <c r="B732" i="3"/>
  <c r="E732" i="3" s="1"/>
  <c r="B733" i="3"/>
  <c r="E733" i="3" s="1"/>
  <c r="B734" i="3"/>
  <c r="C734" i="3" s="1"/>
  <c r="B735" i="3"/>
  <c r="C735" i="3" s="1"/>
  <c r="B736" i="3"/>
  <c r="C736" i="3" s="1"/>
  <c r="B737" i="3"/>
  <c r="D737" i="3" s="1"/>
  <c r="F737" i="3" s="1"/>
  <c r="B738" i="3"/>
  <c r="E738" i="3" s="1"/>
  <c r="B739" i="3"/>
  <c r="D739" i="3" s="1"/>
  <c r="F739" i="3" s="1"/>
  <c r="B740" i="3"/>
  <c r="C740" i="3" s="1"/>
  <c r="B741" i="3"/>
  <c r="C741" i="3" s="1"/>
  <c r="B742" i="3"/>
  <c r="D742" i="3" s="1"/>
  <c r="F742" i="3" s="1"/>
  <c r="B743" i="3"/>
  <c r="D743" i="3" s="1"/>
  <c r="F743" i="3" s="1"/>
  <c r="B744" i="3"/>
  <c r="E744" i="3" s="1"/>
  <c r="B745" i="3"/>
  <c r="C745" i="3" s="1"/>
  <c r="B746" i="3"/>
  <c r="C746" i="3" s="1"/>
  <c r="B747" i="3"/>
  <c r="D747" i="3" s="1"/>
  <c r="F747" i="3" s="1"/>
  <c r="B748" i="3"/>
  <c r="E748" i="3" s="1"/>
  <c r="B749" i="3"/>
  <c r="E749" i="3" s="1"/>
  <c r="B750" i="3"/>
  <c r="C750" i="3" s="1"/>
  <c r="B751" i="3"/>
  <c r="D751" i="3" s="1"/>
  <c r="F751" i="3" s="1"/>
  <c r="B752" i="3"/>
  <c r="C752" i="3" s="1"/>
  <c r="B753" i="3"/>
  <c r="D753" i="3" s="1"/>
  <c r="F753" i="3" s="1"/>
  <c r="B754" i="3"/>
  <c r="E754" i="3" s="1"/>
  <c r="B755" i="3"/>
  <c r="C755" i="3" s="1"/>
  <c r="B756" i="3"/>
  <c r="C756" i="3" s="1"/>
  <c r="B757" i="3"/>
  <c r="C757" i="3" s="1"/>
  <c r="B758" i="3"/>
  <c r="D758" i="3" s="1"/>
  <c r="F758" i="3" s="1"/>
  <c r="B759" i="3"/>
  <c r="D759" i="3" s="1"/>
  <c r="F759" i="3" s="1"/>
  <c r="B760" i="3"/>
  <c r="E760" i="3" s="1"/>
  <c r="B761" i="3"/>
  <c r="D761" i="3" s="1"/>
  <c r="F761" i="3" s="1"/>
  <c r="B762" i="3"/>
  <c r="C762" i="3" s="1"/>
  <c r="B763" i="3"/>
  <c r="D763" i="3" s="1"/>
  <c r="F763" i="3" s="1"/>
  <c r="B764" i="3"/>
  <c r="E764" i="3" s="1"/>
  <c r="B765" i="3"/>
  <c r="E765" i="3" s="1"/>
  <c r="B766" i="3"/>
  <c r="D766" i="3" s="1"/>
  <c r="B767" i="3"/>
  <c r="E767" i="3" s="1"/>
  <c r="B768" i="3"/>
  <c r="C768" i="3" s="1"/>
  <c r="B769" i="3"/>
  <c r="D769" i="3" s="1"/>
  <c r="F769" i="3" s="1"/>
  <c r="B699" i="3"/>
  <c r="C699" i="3" s="1"/>
  <c r="B673" i="3"/>
  <c r="E673" i="3" s="1"/>
  <c r="B674" i="3"/>
  <c r="C674" i="3" s="1"/>
  <c r="B675" i="3"/>
  <c r="C675" i="3" s="1"/>
  <c r="B676" i="3"/>
  <c r="D676" i="3" s="1"/>
  <c r="F676" i="3" s="1"/>
  <c r="B677" i="3"/>
  <c r="E677" i="3" s="1"/>
  <c r="B678" i="3"/>
  <c r="C678" i="3" s="1"/>
  <c r="B679" i="3"/>
  <c r="C679" i="3" s="1"/>
  <c r="B680" i="3"/>
  <c r="D680" i="3" s="1"/>
  <c r="F680" i="3" s="1"/>
  <c r="B681" i="3"/>
  <c r="E681" i="3" s="1"/>
  <c r="B682" i="3"/>
  <c r="E682" i="3" s="1"/>
  <c r="B643" i="3"/>
  <c r="C643" i="3" s="1"/>
  <c r="B644" i="3"/>
  <c r="D644" i="3" s="1"/>
  <c r="F644" i="3" s="1"/>
  <c r="B645" i="3"/>
  <c r="E645" i="3" s="1"/>
  <c r="B646" i="3"/>
  <c r="C646" i="3" s="1"/>
  <c r="B647" i="3"/>
  <c r="C647" i="3" s="1"/>
  <c r="B648" i="3"/>
  <c r="D648" i="3" s="1"/>
  <c r="F648" i="3" s="1"/>
  <c r="B649" i="3"/>
  <c r="E649" i="3" s="1"/>
  <c r="B650" i="3"/>
  <c r="E650" i="3" s="1"/>
  <c r="B651" i="3"/>
  <c r="C651" i="3" s="1"/>
  <c r="B652" i="3"/>
  <c r="D652" i="3" s="1"/>
  <c r="F652" i="3" s="1"/>
  <c r="B653" i="3"/>
  <c r="E653" i="3" s="1"/>
  <c r="B654" i="3"/>
  <c r="D654" i="3" s="1"/>
  <c r="F654" i="3" s="1"/>
  <c r="B655" i="3"/>
  <c r="C655" i="3" s="1"/>
  <c r="B656" i="3"/>
  <c r="D656" i="3" s="1"/>
  <c r="F656" i="3" s="1"/>
  <c r="B657" i="3"/>
  <c r="E657" i="3" s="1"/>
  <c r="B658" i="3"/>
  <c r="C658" i="3" s="1"/>
  <c r="B659" i="3"/>
  <c r="C659" i="3" s="1"/>
  <c r="B660" i="3"/>
  <c r="D660" i="3" s="1"/>
  <c r="F660" i="3" s="1"/>
  <c r="B661" i="3"/>
  <c r="E661" i="3" s="1"/>
  <c r="B662" i="3"/>
  <c r="C662" i="3" s="1"/>
  <c r="B663" i="3"/>
  <c r="C663" i="3" s="1"/>
  <c r="B664" i="3"/>
  <c r="D664" i="3" s="1"/>
  <c r="F664" i="3" s="1"/>
  <c r="B665" i="3"/>
  <c r="E665" i="3" s="1"/>
  <c r="B666" i="3"/>
  <c r="E666" i="3" s="1"/>
  <c r="B667" i="3"/>
  <c r="C667" i="3" s="1"/>
  <c r="B668" i="3"/>
  <c r="D668" i="3" s="1"/>
  <c r="F668" i="3" s="1"/>
  <c r="B669" i="3"/>
  <c r="E669" i="3" s="1"/>
  <c r="B670" i="3"/>
  <c r="D670" i="3" s="1"/>
  <c r="F670" i="3" s="1"/>
  <c r="B671" i="3"/>
  <c r="C671" i="3" s="1"/>
  <c r="B672" i="3"/>
  <c r="D672" i="3" s="1"/>
  <c r="F672" i="3" s="1"/>
  <c r="B619" i="3"/>
  <c r="B620" i="3"/>
  <c r="B621" i="3"/>
  <c r="B622" i="3"/>
  <c r="B623" i="3"/>
  <c r="C623" i="3" s="1"/>
  <c r="B624" i="3"/>
  <c r="D624" i="3" s="1"/>
  <c r="F624" i="3" s="1"/>
  <c r="B625" i="3"/>
  <c r="E625" i="3" s="1"/>
  <c r="B626" i="3"/>
  <c r="C626" i="3" s="1"/>
  <c r="B627" i="3"/>
  <c r="C627" i="3" s="1"/>
  <c r="B628" i="3"/>
  <c r="D628" i="3" s="1"/>
  <c r="F628" i="3" s="1"/>
  <c r="B629" i="3"/>
  <c r="E629" i="3" s="1"/>
  <c r="B630" i="3"/>
  <c r="C630" i="3" s="1"/>
  <c r="B631" i="3"/>
  <c r="C631" i="3" s="1"/>
  <c r="B632" i="3"/>
  <c r="D632" i="3" s="1"/>
  <c r="F632" i="3" s="1"/>
  <c r="B633" i="3"/>
  <c r="E633" i="3" s="1"/>
  <c r="B634" i="3"/>
  <c r="E634" i="3" s="1"/>
  <c r="B635" i="3"/>
  <c r="C635" i="3" s="1"/>
  <c r="B636" i="3"/>
  <c r="D636" i="3" s="1"/>
  <c r="F636" i="3" s="1"/>
  <c r="B637" i="3"/>
  <c r="E637" i="3" s="1"/>
  <c r="B638" i="3"/>
  <c r="D638" i="3" s="1"/>
  <c r="F638" i="3" s="1"/>
  <c r="B639" i="3"/>
  <c r="C639" i="3" s="1"/>
  <c r="B640" i="3"/>
  <c r="D640" i="3" s="1"/>
  <c r="F640" i="3" s="1"/>
  <c r="B641" i="3"/>
  <c r="E641" i="3" s="1"/>
  <c r="B642" i="3"/>
  <c r="C642" i="3" s="1"/>
  <c r="B600" i="3"/>
  <c r="B601" i="3"/>
  <c r="B602" i="3"/>
  <c r="E602" i="3" s="1"/>
  <c r="B603" i="3"/>
  <c r="B604" i="3"/>
  <c r="B605" i="3"/>
  <c r="B606" i="3"/>
  <c r="E606" i="3" s="1"/>
  <c r="B607" i="3"/>
  <c r="B608" i="3"/>
  <c r="B609" i="3"/>
  <c r="B610" i="3"/>
  <c r="B611" i="3"/>
  <c r="B612" i="3"/>
  <c r="B613" i="3"/>
  <c r="D613" i="3" s="1"/>
  <c r="F613" i="3" s="1"/>
  <c r="B614" i="3"/>
  <c r="E614" i="3" s="1"/>
  <c r="B615" i="3"/>
  <c r="B616" i="3"/>
  <c r="B617" i="3"/>
  <c r="B618" i="3"/>
  <c r="E618" i="3" s="1"/>
  <c r="B577" i="3"/>
  <c r="D577" i="3" s="1"/>
  <c r="F577" i="3" s="1"/>
  <c r="B578" i="3"/>
  <c r="E578" i="3" s="1"/>
  <c r="B579" i="3"/>
  <c r="B580" i="3"/>
  <c r="B581" i="3"/>
  <c r="B582" i="3"/>
  <c r="B583" i="3"/>
  <c r="B584" i="3"/>
  <c r="B585" i="3"/>
  <c r="B586" i="3"/>
  <c r="B587" i="3"/>
  <c r="D587" i="3" s="1"/>
  <c r="F587" i="3" s="1"/>
  <c r="B588" i="3"/>
  <c r="E588" i="3" s="1"/>
  <c r="B589" i="3"/>
  <c r="B590" i="3"/>
  <c r="B591" i="3"/>
  <c r="B592" i="3"/>
  <c r="C592" i="3" s="1"/>
  <c r="B593" i="3"/>
  <c r="D593" i="3" s="1"/>
  <c r="B594" i="3"/>
  <c r="B595" i="3"/>
  <c r="B596" i="3"/>
  <c r="C596" i="3" s="1"/>
  <c r="B597" i="3"/>
  <c r="D597" i="3" s="1"/>
  <c r="F597" i="3" s="1"/>
  <c r="B598" i="3"/>
  <c r="E598" i="3" s="1"/>
  <c r="B599" i="3"/>
  <c r="B549" i="3"/>
  <c r="B550" i="3"/>
  <c r="B551" i="3"/>
  <c r="B552" i="3"/>
  <c r="E552" i="3" s="1"/>
  <c r="B553" i="3"/>
  <c r="B554" i="3"/>
  <c r="C554" i="3" s="1"/>
  <c r="B555" i="3"/>
  <c r="B556" i="3"/>
  <c r="B557" i="3"/>
  <c r="E557" i="3" s="1"/>
  <c r="B558" i="3"/>
  <c r="B559" i="3"/>
  <c r="B560" i="3"/>
  <c r="B561" i="3"/>
  <c r="B562" i="3"/>
  <c r="E562" i="3" s="1"/>
  <c r="B563" i="3"/>
  <c r="B564" i="3"/>
  <c r="B565" i="3"/>
  <c r="B566" i="3"/>
  <c r="B567" i="3"/>
  <c r="B568" i="3"/>
  <c r="B569" i="3"/>
  <c r="B570" i="3"/>
  <c r="B571" i="3"/>
  <c r="D571" i="3" s="1"/>
  <c r="F571" i="3" s="1"/>
  <c r="B572" i="3"/>
  <c r="E572" i="3" s="1"/>
  <c r="B573" i="3"/>
  <c r="E573" i="3" s="1"/>
  <c r="B574" i="3"/>
  <c r="B575" i="3"/>
  <c r="B576" i="3"/>
  <c r="B548" i="3"/>
  <c r="B543" i="3"/>
  <c r="B515" i="3"/>
  <c r="B516" i="3"/>
  <c r="B517" i="3"/>
  <c r="E517" i="3" s="1"/>
  <c r="B518" i="3"/>
  <c r="B519" i="3"/>
  <c r="B520" i="3"/>
  <c r="B521" i="3"/>
  <c r="B522" i="3"/>
  <c r="E522" i="3" s="1"/>
  <c r="B523" i="3"/>
  <c r="B524" i="3"/>
  <c r="B525" i="3"/>
  <c r="B526" i="3"/>
  <c r="B527" i="3"/>
  <c r="B528" i="3"/>
  <c r="B529" i="3"/>
  <c r="C529" i="3" s="1"/>
  <c r="B530" i="3"/>
  <c r="E530" i="3" s="1"/>
  <c r="B531" i="3"/>
  <c r="B532" i="3"/>
  <c r="B533" i="3"/>
  <c r="B534" i="3"/>
  <c r="B535" i="3"/>
  <c r="B536" i="3"/>
  <c r="B537" i="3"/>
  <c r="D537" i="3" s="1"/>
  <c r="F537" i="3" s="1"/>
  <c r="B538" i="3"/>
  <c r="B539" i="3"/>
  <c r="B540" i="3"/>
  <c r="B541" i="3"/>
  <c r="B542" i="3"/>
  <c r="D542" i="3" s="1"/>
  <c r="F542" i="3" s="1"/>
  <c r="B497" i="3"/>
  <c r="B498" i="3"/>
  <c r="B499" i="3"/>
  <c r="B500" i="3"/>
  <c r="B501" i="3"/>
  <c r="B502" i="3"/>
  <c r="B503" i="3"/>
  <c r="B504" i="3"/>
  <c r="E504" i="3" s="1"/>
  <c r="B505" i="3"/>
  <c r="B506" i="3"/>
  <c r="B507" i="3"/>
  <c r="B508" i="3"/>
  <c r="B509" i="3"/>
  <c r="B510" i="3"/>
  <c r="B511" i="3"/>
  <c r="C511" i="3" s="1"/>
  <c r="B512" i="3"/>
  <c r="B513" i="3"/>
  <c r="B514" i="3"/>
  <c r="B444" i="3"/>
  <c r="B445" i="3"/>
  <c r="B446" i="3"/>
  <c r="B447" i="3"/>
  <c r="B448" i="3"/>
  <c r="B449" i="3"/>
  <c r="E449" i="3" s="1"/>
  <c r="B450" i="3"/>
  <c r="B451" i="3"/>
  <c r="B452" i="3"/>
  <c r="B453" i="3"/>
  <c r="B454" i="3"/>
  <c r="B455" i="3"/>
  <c r="B456" i="3"/>
  <c r="B457" i="3"/>
  <c r="B458" i="3"/>
  <c r="E458" i="3" s="1"/>
  <c r="B459" i="3"/>
  <c r="B460" i="3"/>
  <c r="B461" i="3"/>
  <c r="B462" i="3"/>
  <c r="B463" i="3"/>
  <c r="B464" i="3"/>
  <c r="B465" i="3"/>
  <c r="C465" i="3" s="1"/>
  <c r="B466" i="3"/>
  <c r="B467" i="3"/>
  <c r="B468" i="3"/>
  <c r="D468" i="3" s="1"/>
  <c r="B469" i="3"/>
  <c r="B470" i="3"/>
  <c r="B471" i="3"/>
  <c r="B472" i="3"/>
  <c r="B473" i="3"/>
  <c r="B474" i="3"/>
  <c r="B475" i="3"/>
  <c r="B476" i="3"/>
  <c r="B477" i="3"/>
  <c r="B478" i="3"/>
  <c r="D478" i="3" s="1"/>
  <c r="F478" i="3" s="1"/>
  <c r="B479" i="3"/>
  <c r="B480" i="3"/>
  <c r="B481" i="3"/>
  <c r="B482" i="3"/>
  <c r="B483" i="3"/>
  <c r="C483" i="3" s="1"/>
  <c r="B484" i="3"/>
  <c r="B485" i="3"/>
  <c r="B486" i="3"/>
  <c r="B487" i="3"/>
  <c r="B488" i="3"/>
  <c r="D488" i="3" s="1"/>
  <c r="B489" i="3"/>
  <c r="E489" i="3" s="1"/>
  <c r="B490" i="3"/>
  <c r="B491" i="3"/>
  <c r="B492" i="3"/>
  <c r="B493" i="3"/>
  <c r="B494" i="3"/>
  <c r="B495" i="3"/>
  <c r="B496" i="3"/>
  <c r="D496" i="3" s="1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E383" i="3" s="1"/>
  <c r="B384" i="3"/>
  <c r="B385" i="3"/>
  <c r="B386" i="3"/>
  <c r="B387" i="3"/>
  <c r="B388" i="3"/>
  <c r="B389" i="3"/>
  <c r="B390" i="3"/>
  <c r="B391" i="3"/>
  <c r="B392" i="3"/>
  <c r="B393" i="3"/>
  <c r="E393" i="3" s="1"/>
  <c r="B394" i="3"/>
  <c r="B395" i="3"/>
  <c r="B396" i="3"/>
  <c r="B397" i="3"/>
  <c r="B398" i="3"/>
  <c r="B399" i="3"/>
  <c r="B400" i="3"/>
  <c r="B401" i="3"/>
  <c r="B402" i="3"/>
  <c r="B403" i="3"/>
  <c r="B404" i="3"/>
  <c r="B405" i="3"/>
  <c r="D405" i="3" s="1"/>
  <c r="B406" i="3"/>
  <c r="B407" i="3"/>
  <c r="D407" i="3" s="1"/>
  <c r="B408" i="3"/>
  <c r="B409" i="3"/>
  <c r="B410" i="3"/>
  <c r="B411" i="3"/>
  <c r="B412" i="3"/>
  <c r="B413" i="3"/>
  <c r="B414" i="3"/>
  <c r="C414" i="3" s="1"/>
  <c r="B415" i="3"/>
  <c r="B416" i="3"/>
  <c r="E416" i="3" s="1"/>
  <c r="B417" i="3"/>
  <c r="B418" i="3"/>
  <c r="B419" i="3"/>
  <c r="B420" i="3"/>
  <c r="B421" i="3"/>
  <c r="B422" i="3"/>
  <c r="D422" i="3" s="1"/>
  <c r="F422" i="3" s="1"/>
  <c r="B423" i="3"/>
  <c r="B424" i="3"/>
  <c r="E424" i="3" s="1"/>
  <c r="B425" i="3"/>
  <c r="B426" i="3"/>
  <c r="B427" i="3"/>
  <c r="B428" i="3"/>
  <c r="B429" i="3"/>
  <c r="E429" i="3" s="1"/>
  <c r="B430" i="3"/>
  <c r="B431" i="3"/>
  <c r="D431" i="3" s="1"/>
  <c r="B432" i="3"/>
  <c r="B433" i="3"/>
  <c r="B434" i="3"/>
  <c r="D434" i="3" s="1"/>
  <c r="F434" i="3" s="1"/>
  <c r="B435" i="3"/>
  <c r="B436" i="3"/>
  <c r="B437" i="3"/>
  <c r="B438" i="3"/>
  <c r="B439" i="3"/>
  <c r="B440" i="3"/>
  <c r="B441" i="3"/>
  <c r="B442" i="3"/>
  <c r="B443" i="3"/>
  <c r="B370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D319" i="3" s="1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D332" i="3" s="1"/>
  <c r="F332" i="3" s="1"/>
  <c r="B333" i="3"/>
  <c r="B334" i="3"/>
  <c r="B335" i="3"/>
  <c r="B267" i="3"/>
  <c r="B268" i="3"/>
  <c r="B269" i="3"/>
  <c r="B270" i="3"/>
  <c r="B271" i="3"/>
  <c r="B272" i="3"/>
  <c r="B273" i="3"/>
  <c r="C273" i="3" s="1"/>
  <c r="B274" i="3"/>
  <c r="B275" i="3"/>
  <c r="B276" i="3"/>
  <c r="B277" i="3"/>
  <c r="B278" i="3"/>
  <c r="B279" i="3"/>
  <c r="B280" i="3"/>
  <c r="E280" i="3" s="1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C306" i="3" s="1"/>
  <c r="B307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C174" i="3" s="1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3" i="3"/>
  <c r="E13" i="3" s="1"/>
  <c r="F129" i="6" l="1"/>
  <c r="F614" i="6"/>
  <c r="F863" i="6"/>
  <c r="F902" i="6"/>
  <c r="G853" i="6"/>
  <c r="F883" i="6"/>
  <c r="G744" i="6"/>
  <c r="F728" i="6"/>
  <c r="F890" i="6"/>
  <c r="F757" i="6"/>
  <c r="G808" i="6"/>
  <c r="G840" i="6"/>
  <c r="G49" i="6"/>
  <c r="G413" i="6"/>
  <c r="G868" i="6"/>
  <c r="G412" i="6"/>
  <c r="F468" i="6"/>
  <c r="F504" i="6"/>
  <c r="G327" i="6"/>
  <c r="G371" i="6"/>
  <c r="G44" i="6"/>
  <c r="F56" i="6"/>
  <c r="G898" i="6"/>
  <c r="G821" i="6"/>
  <c r="G666" i="6"/>
  <c r="G284" i="6"/>
  <c r="G308" i="6"/>
  <c r="F441" i="6"/>
  <c r="G449" i="6"/>
  <c r="G324" i="6"/>
  <c r="G356" i="6"/>
  <c r="F388" i="6"/>
  <c r="F384" i="6"/>
  <c r="F109" i="6"/>
  <c r="F680" i="6"/>
  <c r="F693" i="6"/>
  <c r="G925" i="6"/>
  <c r="G300" i="6"/>
  <c r="F465" i="6"/>
  <c r="F263" i="6"/>
  <c r="G489" i="6"/>
  <c r="F273" i="6"/>
  <c r="G461" i="6"/>
  <c r="G233" i="6"/>
  <c r="G759" i="6"/>
  <c r="F499" i="6"/>
  <c r="F539" i="6"/>
  <c r="G366" i="6"/>
  <c r="G272" i="6"/>
  <c r="G63" i="6"/>
  <c r="F179" i="6"/>
  <c r="F191" i="6"/>
  <c r="G239" i="6"/>
  <c r="G613" i="6"/>
  <c r="F645" i="6"/>
  <c r="F460" i="6"/>
  <c r="F540" i="6"/>
  <c r="G315" i="6"/>
  <c r="F359" i="6"/>
  <c r="G88" i="6"/>
  <c r="F140" i="6"/>
  <c r="F857" i="6"/>
  <c r="G852" i="6"/>
  <c r="F417" i="6"/>
  <c r="F565" i="6"/>
  <c r="F280" i="6"/>
  <c r="G336" i="6"/>
  <c r="F45" i="6"/>
  <c r="G57" i="6"/>
  <c r="F89" i="6"/>
  <c r="G141" i="6"/>
  <c r="G201" i="6"/>
  <c r="G835" i="6"/>
  <c r="G789" i="6"/>
  <c r="F597" i="6"/>
  <c r="G108" i="6"/>
  <c r="F622" i="6"/>
  <c r="F376" i="6"/>
  <c r="F247" i="6"/>
  <c r="F259" i="6"/>
  <c r="G144" i="6"/>
  <c r="G819" i="6"/>
  <c r="F584" i="6"/>
  <c r="G608" i="6"/>
  <c r="G632" i="6"/>
  <c r="G491" i="6"/>
  <c r="G543" i="6"/>
  <c r="G567" i="6"/>
  <c r="G298" i="6"/>
  <c r="F195" i="6"/>
  <c r="F492" i="6"/>
  <c r="G20" i="6"/>
  <c r="F32" i="6"/>
  <c r="G76" i="6"/>
  <c r="G865" i="6"/>
  <c r="G828" i="6"/>
  <c r="G259" i="6"/>
  <c r="F708" i="6"/>
  <c r="G926" i="6"/>
  <c r="G673" i="6"/>
  <c r="F260" i="6"/>
  <c r="G140" i="6"/>
  <c r="G900" i="6"/>
  <c r="G815" i="6"/>
  <c r="G772" i="6"/>
  <c r="G784" i="6"/>
  <c r="F723" i="6"/>
  <c r="G747" i="6"/>
  <c r="G592" i="6"/>
  <c r="G640" i="6"/>
  <c r="G660" i="6"/>
  <c r="F415" i="6"/>
  <c r="F443" i="6"/>
  <c r="F467" i="6"/>
  <c r="F507" i="6"/>
  <c r="F523" i="6"/>
  <c r="G531" i="6"/>
  <c r="G535" i="6"/>
  <c r="G547" i="6"/>
  <c r="F551" i="6"/>
  <c r="G47" i="6"/>
  <c r="F59" i="6"/>
  <c r="F95" i="6"/>
  <c r="G107" i="6"/>
  <c r="G123" i="6"/>
  <c r="F175" i="6"/>
  <c r="G187" i="6"/>
  <c r="G203" i="6"/>
  <c r="G223" i="6"/>
  <c r="F235" i="6"/>
  <c r="G669" i="6"/>
  <c r="G528" i="6"/>
  <c r="F572" i="6"/>
  <c r="F168" i="6"/>
  <c r="F717" i="6"/>
  <c r="F412" i="6"/>
  <c r="G523" i="6"/>
  <c r="G551" i="6"/>
  <c r="G581" i="6"/>
  <c r="F921" i="6"/>
  <c r="F892" i="6"/>
  <c r="G252" i="6"/>
  <c r="G716" i="6"/>
  <c r="F772" i="6"/>
  <c r="F535" i="6"/>
  <c r="G554" i="6"/>
  <c r="F123" i="6"/>
  <c r="G32" i="6"/>
  <c r="F528" i="6"/>
  <c r="G612" i="6"/>
  <c r="F664" i="6"/>
  <c r="G723" i="6"/>
  <c r="F41" i="6"/>
  <c r="F53" i="6"/>
  <c r="F920" i="6"/>
  <c r="G850" i="6"/>
  <c r="G807" i="6"/>
  <c r="F776" i="6"/>
  <c r="G656" i="6"/>
  <c r="F403" i="6"/>
  <c r="F459" i="6"/>
  <c r="F483" i="6"/>
  <c r="G499" i="6"/>
  <c r="G511" i="6"/>
  <c r="G539" i="6"/>
  <c r="G294" i="6"/>
  <c r="G326" i="6"/>
  <c r="F366" i="6"/>
  <c r="H16" i="7"/>
  <c r="F63" i="6"/>
  <c r="G111" i="6"/>
  <c r="G127" i="6"/>
  <c r="G179" i="6"/>
  <c r="G191" i="6"/>
  <c r="G207" i="6"/>
  <c r="F120" i="6"/>
  <c r="G220" i="6"/>
  <c r="G232" i="6"/>
  <c r="F409" i="6"/>
  <c r="G802" i="6"/>
  <c r="F927" i="6"/>
  <c r="G717" i="6"/>
  <c r="G268" i="6"/>
  <c r="G629" i="6"/>
  <c r="F144" i="6"/>
  <c r="G392" i="6"/>
  <c r="F613" i="6"/>
  <c r="G645" i="6"/>
  <c r="G460" i="6"/>
  <c r="G359" i="6"/>
  <c r="G713" i="6"/>
  <c r="F573" i="6"/>
  <c r="F434" i="6"/>
  <c r="F442" i="6"/>
  <c r="F78" i="6"/>
  <c r="F98" i="6"/>
  <c r="G178" i="6"/>
  <c r="F512" i="6"/>
  <c r="G573" i="6"/>
  <c r="G797" i="6"/>
  <c r="G246" i="6"/>
  <c r="F262" i="6"/>
  <c r="F579" i="6"/>
  <c r="G794" i="6"/>
  <c r="F552" i="6"/>
  <c r="F217" i="6"/>
  <c r="G711" i="6"/>
  <c r="F926" i="6"/>
  <c r="F715" i="6"/>
  <c r="F794" i="6"/>
  <c r="F243" i="6"/>
  <c r="F577" i="6"/>
  <c r="F258" i="6"/>
  <c r="F575" i="6"/>
  <c r="G710" i="6"/>
  <c r="F827" i="6"/>
  <c r="G780" i="6"/>
  <c r="G743" i="6"/>
  <c r="G755" i="6"/>
  <c r="F703" i="6"/>
  <c r="F411" i="6"/>
  <c r="F431" i="6"/>
  <c r="G515" i="6"/>
  <c r="G322" i="6"/>
  <c r="F31" i="6"/>
  <c r="G95" i="6"/>
  <c r="G183" i="6"/>
  <c r="G448" i="6"/>
  <c r="F383" i="6"/>
  <c r="F128" i="6"/>
  <c r="G180" i="6"/>
  <c r="F200" i="6"/>
  <c r="G809" i="6"/>
  <c r="F401" i="6"/>
  <c r="F21" i="6"/>
  <c r="G65" i="6"/>
  <c r="F824" i="6"/>
  <c r="F696" i="6"/>
  <c r="G605" i="6"/>
  <c r="G633" i="6"/>
  <c r="G428" i="6"/>
  <c r="G24" i="6"/>
  <c r="F132" i="6"/>
  <c r="F188" i="6"/>
  <c r="F117" i="6"/>
  <c r="F137" i="6"/>
  <c r="F911" i="6"/>
  <c r="F916" i="6"/>
  <c r="F256" i="6"/>
  <c r="F576" i="6"/>
  <c r="G249" i="6"/>
  <c r="F923" i="6"/>
  <c r="F245" i="6"/>
  <c r="G266" i="6"/>
  <c r="F257" i="6"/>
  <c r="G924" i="6"/>
  <c r="G250" i="6"/>
  <c r="F265" i="6"/>
  <c r="G722" i="6"/>
  <c r="F722" i="6"/>
  <c r="G616" i="6"/>
  <c r="F616" i="6"/>
  <c r="F491" i="6"/>
  <c r="F596" i="6"/>
  <c r="F791" i="6"/>
  <c r="G791" i="6"/>
  <c r="G654" i="6"/>
  <c r="F654" i="6"/>
  <c r="G120" i="6"/>
  <c r="G45" i="6"/>
  <c r="G132" i="6"/>
  <c r="F57" i="6"/>
  <c r="G188" i="6"/>
  <c r="F207" i="6"/>
  <c r="F406" i="6"/>
  <c r="G597" i="6"/>
  <c r="F180" i="6"/>
  <c r="F183" i="6"/>
  <c r="G31" i="6"/>
  <c r="F127" i="6"/>
  <c r="F201" i="6"/>
  <c r="F374" i="6"/>
  <c r="G628" i="6"/>
  <c r="F628" i="6"/>
  <c r="G419" i="6"/>
  <c r="F419" i="6"/>
  <c r="F382" i="6"/>
  <c r="G382" i="6"/>
  <c r="F272" i="6"/>
  <c r="G79" i="6"/>
  <c r="F79" i="6"/>
  <c r="F508" i="6"/>
  <c r="F670" i="6"/>
  <c r="G625" i="6"/>
  <c r="F847" i="6"/>
  <c r="G908" i="6"/>
  <c r="G923" i="6"/>
  <c r="G245" i="6"/>
  <c r="G257" i="6"/>
  <c r="F246" i="6"/>
  <c r="G262" i="6"/>
  <c r="G579" i="6"/>
  <c r="F267" i="6"/>
  <c r="F264" i="6"/>
  <c r="F253" i="6"/>
  <c r="G258" i="6"/>
  <c r="F251" i="6"/>
  <c r="F261" i="6"/>
  <c r="G261" i="6"/>
  <c r="F390" i="6"/>
  <c r="G390" i="6"/>
  <c r="F574" i="6"/>
  <c r="G574" i="6"/>
  <c r="F712" i="6"/>
  <c r="G753" i="6"/>
  <c r="F714" i="6"/>
  <c r="G714" i="6"/>
  <c r="F796" i="6"/>
  <c r="G796" i="6"/>
  <c r="F249" i="6"/>
  <c r="F578" i="6"/>
  <c r="G578" i="6"/>
  <c r="F797" i="6"/>
  <c r="G254" i="6"/>
  <c r="F709" i="6"/>
  <c r="G575" i="6"/>
  <c r="F391" i="6"/>
  <c r="F782" i="6"/>
  <c r="G901" i="6"/>
  <c r="G824" i="6"/>
  <c r="G803" i="6"/>
  <c r="F718" i="6"/>
  <c r="G718" i="6"/>
  <c r="F248" i="6"/>
  <c r="F924" i="6"/>
  <c r="F250" i="6"/>
  <c r="F711" i="6"/>
  <c r="G715" i="6"/>
  <c r="F793" i="6"/>
  <c r="F478" i="6"/>
  <c r="G506" i="6"/>
  <c r="G534" i="6"/>
  <c r="G277" i="6"/>
  <c r="F309" i="6"/>
  <c r="F915" i="6"/>
  <c r="F450" i="6"/>
  <c r="G558" i="6"/>
  <c r="G54" i="6"/>
  <c r="G70" i="6"/>
  <c r="F106" i="6"/>
  <c r="F162" i="6"/>
  <c r="G242" i="6"/>
  <c r="G601" i="6"/>
  <c r="F629" i="6"/>
  <c r="G884" i="6"/>
  <c r="F859" i="6"/>
  <c r="F834" i="6"/>
  <c r="G846" i="6"/>
  <c r="G823" i="6"/>
  <c r="F600" i="6"/>
  <c r="G624" i="6"/>
  <c r="F660" i="6"/>
  <c r="G672" i="6"/>
  <c r="F423" i="6"/>
  <c r="F427" i="6"/>
  <c r="F451" i="6"/>
  <c r="G571" i="6"/>
  <c r="F346" i="6"/>
  <c r="G43" i="6"/>
  <c r="G91" i="6"/>
  <c r="F107" i="6"/>
  <c r="F199" i="6"/>
  <c r="G215" i="6"/>
  <c r="G231" i="6"/>
  <c r="G436" i="6"/>
  <c r="F64" i="6"/>
  <c r="F104" i="6"/>
  <c r="G156" i="6"/>
  <c r="F792" i="6"/>
  <c r="F705" i="6"/>
  <c r="F626" i="6"/>
  <c r="F429" i="6"/>
  <c r="G521" i="6"/>
  <c r="G569" i="6"/>
  <c r="G33" i="6"/>
  <c r="G688" i="6"/>
  <c r="G665" i="6"/>
  <c r="G299" i="6"/>
  <c r="G28" i="6"/>
  <c r="G80" i="6"/>
  <c r="F586" i="6"/>
  <c r="F650" i="6"/>
  <c r="F405" i="6"/>
  <c r="F477" i="6"/>
  <c r="G29" i="6"/>
  <c r="G855" i="6"/>
  <c r="G731" i="6"/>
  <c r="G739" i="6"/>
  <c r="F763" i="6"/>
  <c r="G584" i="6"/>
  <c r="F632" i="6"/>
  <c r="F407" i="6"/>
  <c r="F435" i="6"/>
  <c r="G527" i="6"/>
  <c r="G559" i="6"/>
  <c r="F567" i="6"/>
  <c r="G330" i="6"/>
  <c r="G19" i="6"/>
  <c r="G35" i="6"/>
  <c r="G195" i="6"/>
  <c r="F211" i="6"/>
  <c r="F227" i="6"/>
  <c r="G504" i="6"/>
  <c r="F548" i="6"/>
  <c r="G335" i="6"/>
  <c r="F371" i="6"/>
  <c r="G56" i="6"/>
  <c r="F517" i="6"/>
  <c r="F308" i="6"/>
  <c r="F352" i="6"/>
  <c r="G213" i="6"/>
  <c r="G839" i="6"/>
  <c r="F732" i="6"/>
  <c r="G752" i="6"/>
  <c r="G441" i="6"/>
  <c r="F324" i="6"/>
  <c r="G388" i="6"/>
  <c r="F181" i="6"/>
  <c r="G217" i="6"/>
  <c r="G563" i="6"/>
  <c r="F625" i="6"/>
  <c r="F803" i="6"/>
  <c r="F506" i="6"/>
  <c r="F277" i="6"/>
  <c r="G478" i="6"/>
  <c r="G309" i="6"/>
  <c r="G854" i="6"/>
  <c r="F907" i="6"/>
  <c r="G866" i="6"/>
  <c r="F630" i="6"/>
  <c r="F674" i="6"/>
  <c r="F461" i="6"/>
  <c r="F69" i="6"/>
  <c r="F706" i="6"/>
  <c r="G434" i="6"/>
  <c r="G442" i="6"/>
  <c r="F454" i="6"/>
  <c r="F462" i="6"/>
  <c r="F498" i="6"/>
  <c r="G550" i="6"/>
  <c r="F325" i="6"/>
  <c r="F353" i="6"/>
  <c r="F373" i="6"/>
  <c r="F381" i="6"/>
  <c r="F86" i="6"/>
  <c r="F94" i="6"/>
  <c r="F110" i="6"/>
  <c r="F134" i="6"/>
  <c r="F178" i="6"/>
  <c r="G186" i="6"/>
  <c r="G194" i="6"/>
  <c r="G202" i="6"/>
  <c r="G210" i="6"/>
  <c r="G420" i="6"/>
  <c r="F444" i="6"/>
  <c r="G500" i="6"/>
  <c r="G287" i="6"/>
  <c r="G311" i="6"/>
  <c r="G379" i="6"/>
  <c r="G48" i="6"/>
  <c r="G68" i="6"/>
  <c r="F92" i="6"/>
  <c r="G176" i="6"/>
  <c r="G196" i="6"/>
  <c r="G216" i="6"/>
  <c r="G421" i="6"/>
  <c r="F17" i="6"/>
  <c r="G121" i="6"/>
  <c r="F165" i="6"/>
  <c r="G274" i="6"/>
  <c r="G282" i="6"/>
  <c r="G290" i="6"/>
  <c r="G306" i="6"/>
  <c r="G314" i="6"/>
  <c r="F342" i="6"/>
  <c r="G276" i="6"/>
  <c r="G328" i="6"/>
  <c r="G295" i="6"/>
  <c r="G339" i="6"/>
  <c r="F363" i="6"/>
  <c r="F368" i="6"/>
  <c r="F58" i="6"/>
  <c r="G198" i="6"/>
  <c r="G384" i="6"/>
  <c r="F842" i="6"/>
  <c r="G768" i="6"/>
  <c r="F644" i="6"/>
  <c r="F399" i="6"/>
  <c r="F475" i="6"/>
  <c r="G495" i="6"/>
  <c r="F555" i="6"/>
  <c r="G27" i="6"/>
  <c r="G51" i="6"/>
  <c r="F147" i="6"/>
  <c r="F155" i="6"/>
  <c r="G163" i="6"/>
  <c r="F219" i="6"/>
  <c r="G589" i="6"/>
  <c r="G192" i="6"/>
  <c r="F836" i="6"/>
  <c r="F610" i="6"/>
  <c r="G678" i="6"/>
  <c r="G537" i="6"/>
  <c r="G364" i="6"/>
  <c r="F77" i="6"/>
  <c r="F101" i="6"/>
  <c r="F843" i="6"/>
  <c r="F736" i="6"/>
  <c r="F744" i="6"/>
  <c r="G681" i="6"/>
  <c r="G279" i="6"/>
  <c r="G307" i="6"/>
  <c r="F72" i="6"/>
  <c r="F413" i="6"/>
  <c r="F61" i="6"/>
  <c r="F169" i="6"/>
  <c r="G446" i="6"/>
  <c r="F446" i="6"/>
  <c r="G524" i="6"/>
  <c r="F524" i="6"/>
  <c r="G240" i="6"/>
  <c r="F240" i="6"/>
  <c r="G153" i="6"/>
  <c r="F153" i="6"/>
  <c r="F751" i="6"/>
  <c r="G751" i="6"/>
  <c r="F139" i="6"/>
  <c r="G139" i="6"/>
  <c r="G657" i="6"/>
  <c r="F813" i="6"/>
  <c r="G813" i="6"/>
  <c r="G634" i="6"/>
  <c r="F634" i="6"/>
  <c r="G64" i="6"/>
  <c r="G199" i="6"/>
  <c r="G843" i="6"/>
  <c r="F91" i="6"/>
  <c r="F571" i="6"/>
  <c r="F840" i="6"/>
  <c r="G870" i="6"/>
  <c r="F452" i="6"/>
  <c r="F833" i="6"/>
  <c r="G556" i="6"/>
  <c r="F556" i="6"/>
  <c r="F433" i="6"/>
  <c r="G433" i="6"/>
  <c r="F453" i="6"/>
  <c r="G453" i="6"/>
  <c r="F867" i="6"/>
  <c r="G867" i="6"/>
  <c r="F503" i="6"/>
  <c r="F519" i="6"/>
  <c r="G519" i="6"/>
  <c r="F75" i="6"/>
  <c r="G75" i="6"/>
  <c r="G211" i="6"/>
  <c r="G555" i="6"/>
  <c r="G859" i="6"/>
  <c r="F70" i="6"/>
  <c r="F570" i="6"/>
  <c r="G600" i="6"/>
  <c r="F858" i="6"/>
  <c r="G887" i="6"/>
  <c r="F422" i="6"/>
  <c r="G450" i="6"/>
  <c r="G482" i="6"/>
  <c r="G494" i="6"/>
  <c r="G522" i="6"/>
  <c r="F526" i="6"/>
  <c r="F538" i="6"/>
  <c r="G538" i="6"/>
  <c r="F558" i="6"/>
  <c r="F357" i="6"/>
  <c r="F365" i="6"/>
  <c r="F54" i="6"/>
  <c r="F90" i="6"/>
  <c r="F150" i="6"/>
  <c r="F154" i="6"/>
  <c r="F166" i="6"/>
  <c r="G641" i="6"/>
  <c r="F641" i="6"/>
  <c r="F661" i="6"/>
  <c r="F564" i="6"/>
  <c r="F355" i="6"/>
  <c r="G367" i="6"/>
  <c r="F80" i="6"/>
  <c r="F112" i="6"/>
  <c r="G112" i="6"/>
  <c r="G152" i="6"/>
  <c r="G164" i="6"/>
  <c r="G586" i="6"/>
  <c r="F618" i="6"/>
  <c r="G618" i="6"/>
  <c r="G650" i="6"/>
  <c r="F682" i="6"/>
  <c r="G405" i="6"/>
  <c r="G445" i="6"/>
  <c r="G477" i="6"/>
  <c r="G505" i="6"/>
  <c r="F396" i="6"/>
  <c r="G304" i="6"/>
  <c r="G340" i="6"/>
  <c r="G41" i="6"/>
  <c r="G53" i="6"/>
  <c r="G97" i="6"/>
  <c r="F49" i="6"/>
  <c r="G485" i="6"/>
  <c r="F485" i="6"/>
  <c r="F799" i="6"/>
  <c r="G293" i="6"/>
  <c r="F293" i="6"/>
  <c r="F788" i="6"/>
  <c r="G788" i="6"/>
  <c r="G861" i="6"/>
  <c r="G851" i="6"/>
  <c r="F851" i="6"/>
  <c r="F472" i="6"/>
  <c r="G472" i="6"/>
  <c r="F602" i="6"/>
  <c r="G602" i="6"/>
  <c r="F473" i="6"/>
  <c r="G473" i="6"/>
  <c r="F481" i="6"/>
  <c r="G481" i="6"/>
  <c r="G25" i="6"/>
  <c r="F25" i="6"/>
  <c r="G105" i="6"/>
  <c r="F105" i="6"/>
  <c r="F893" i="6"/>
  <c r="G893" i="6"/>
  <c r="F877" i="6"/>
  <c r="G516" i="6"/>
  <c r="F689" i="6"/>
  <c r="G286" i="6"/>
  <c r="G302" i="6"/>
  <c r="G318" i="6"/>
  <c r="G346" i="6"/>
  <c r="G358" i="6"/>
  <c r="G291" i="6"/>
  <c r="G347" i="6"/>
  <c r="G292" i="6"/>
  <c r="G316" i="6"/>
  <c r="F917" i="6"/>
  <c r="F677" i="6"/>
  <c r="G273" i="6"/>
  <c r="G305" i="6"/>
  <c r="F312" i="6"/>
  <c r="F360" i="6"/>
  <c r="G278" i="6"/>
  <c r="G310" i="6"/>
  <c r="G334" i="6"/>
  <c r="G338" i="6"/>
  <c r="G350" i="6"/>
  <c r="G799" i="6"/>
  <c r="G319" i="6"/>
  <c r="G360" i="6"/>
  <c r="F285" i="6"/>
  <c r="G348" i="6"/>
  <c r="F350" i="6"/>
  <c r="F333" i="6"/>
  <c r="G312" i="6"/>
  <c r="G363" i="6"/>
  <c r="G342" i="6"/>
  <c r="F276" i="6"/>
  <c r="F292" i="6"/>
  <c r="G368" i="6"/>
  <c r="F328" i="6"/>
  <c r="F358" i="6"/>
  <c r="F367" i="6"/>
  <c r="G17" i="6"/>
  <c r="G92" i="6"/>
  <c r="F216" i="6"/>
  <c r="F196" i="6"/>
  <c r="F482" i="6"/>
  <c r="G661" i="6"/>
  <c r="F522" i="6"/>
  <c r="G444" i="6"/>
  <c r="F609" i="6"/>
  <c r="G526" i="6"/>
  <c r="F369" i="6"/>
  <c r="G46" i="6"/>
  <c r="F62" i="6"/>
  <c r="G170" i="6"/>
  <c r="G230" i="6"/>
  <c r="G408" i="6"/>
  <c r="G275" i="6"/>
  <c r="F379" i="6"/>
  <c r="F176" i="6"/>
  <c r="G872" i="6"/>
  <c r="F815" i="6"/>
  <c r="F784" i="6"/>
  <c r="F747" i="6"/>
  <c r="F691" i="6"/>
  <c r="F817" i="6"/>
  <c r="F585" i="6"/>
  <c r="G532" i="6"/>
  <c r="F295" i="6"/>
  <c r="F152" i="6"/>
  <c r="F445" i="6"/>
  <c r="G422" i="6"/>
  <c r="G454" i="6"/>
  <c r="G462" i="6"/>
  <c r="G693" i="6"/>
  <c r="F164" i="6"/>
  <c r="F494" i="6"/>
  <c r="F304" i="6"/>
  <c r="G325" i="6"/>
  <c r="F500" i="6"/>
  <c r="F48" i="6"/>
  <c r="G110" i="6"/>
  <c r="G396" i="6"/>
  <c r="G682" i="6"/>
  <c r="F702" i="6"/>
  <c r="G897" i="6"/>
  <c r="G94" i="6"/>
  <c r="F420" i="6"/>
  <c r="F913" i="6"/>
  <c r="F889" i="6"/>
  <c r="F918" i="6"/>
  <c r="F781" i="6"/>
  <c r="F688" i="6"/>
  <c r="G355" i="6"/>
  <c r="G785" i="6"/>
  <c r="F801" i="6"/>
  <c r="G801" i="6"/>
  <c r="G771" i="6"/>
  <c r="F860" i="6"/>
  <c r="F84" i="6"/>
  <c r="G878" i="6"/>
  <c r="G677" i="6"/>
  <c r="G587" i="6"/>
  <c r="G690" i="6"/>
  <c r="G591" i="6"/>
  <c r="G498" i="6"/>
  <c r="G301" i="6"/>
  <c r="G317" i="6"/>
  <c r="G333" i="6"/>
  <c r="G385" i="6"/>
  <c r="G816" i="6"/>
  <c r="G916" i="6"/>
  <c r="F808" i="6"/>
  <c r="F686" i="6"/>
  <c r="G917" i="6"/>
  <c r="G664" i="6"/>
  <c r="G915" i="6"/>
  <c r="G862" i="6"/>
  <c r="F802" i="6"/>
  <c r="G883" i="6"/>
  <c r="F612" i="6"/>
  <c r="G757" i="6"/>
  <c r="G775" i="6"/>
  <c r="F651" i="6"/>
  <c r="F639" i="6"/>
  <c r="G667" i="6"/>
  <c r="F683" i="6"/>
  <c r="F550" i="6"/>
  <c r="G353" i="6"/>
  <c r="F720" i="6"/>
  <c r="G720" i="6"/>
  <c r="G845" i="6"/>
  <c r="F738" i="6"/>
  <c r="F838" i="6"/>
  <c r="F209" i="6"/>
  <c r="G912" i="6"/>
  <c r="F608" i="6"/>
  <c r="G407" i="6"/>
  <c r="F487" i="6"/>
  <c r="F527" i="6"/>
  <c r="F543" i="6"/>
  <c r="F559" i="6"/>
  <c r="F298" i="6"/>
  <c r="F330" i="6"/>
  <c r="F19" i="6"/>
  <c r="F23" i="6"/>
  <c r="F35" i="6"/>
  <c r="G55" i="6"/>
  <c r="F71" i="6"/>
  <c r="G83" i="6"/>
  <c r="G87" i="6"/>
  <c r="G131" i="6"/>
  <c r="F135" i="6"/>
  <c r="G227" i="6"/>
  <c r="G864" i="6"/>
  <c r="F868" i="6"/>
  <c r="G468" i="6"/>
  <c r="G548" i="6"/>
  <c r="F205" i="6"/>
  <c r="F241" i="6"/>
  <c r="G918" i="6"/>
  <c r="G841" i="6"/>
  <c r="G849" i="6"/>
  <c r="F818" i="6"/>
  <c r="G767" i="6"/>
  <c r="G750" i="6"/>
  <c r="F694" i="6"/>
  <c r="G595" i="6"/>
  <c r="F607" i="6"/>
  <c r="G643" i="6"/>
  <c r="F655" i="6"/>
  <c r="G659" i="6"/>
  <c r="G675" i="6"/>
  <c r="F414" i="6"/>
  <c r="G490" i="6"/>
  <c r="F502" i="6"/>
  <c r="G518" i="6"/>
  <c r="F281" i="6"/>
  <c r="G285" i="6"/>
  <c r="F289" i="6"/>
  <c r="F297" i="6"/>
  <c r="F305" i="6"/>
  <c r="F313" i="6"/>
  <c r="F321" i="6"/>
  <c r="F329" i="6"/>
  <c r="F337" i="6"/>
  <c r="F377" i="6"/>
  <c r="G50" i="6"/>
  <c r="G58" i="6"/>
  <c r="G78" i="6"/>
  <c r="G98" i="6"/>
  <c r="F114" i="6"/>
  <c r="F122" i="6"/>
  <c r="F130" i="6"/>
  <c r="F142" i="6"/>
  <c r="F146" i="6"/>
  <c r="F174" i="6"/>
  <c r="G190" i="6"/>
  <c r="G206" i="6"/>
  <c r="G214" i="6"/>
  <c r="G222" i="6"/>
  <c r="G238" i="6"/>
  <c r="G621" i="6"/>
  <c r="F432" i="6"/>
  <c r="G512" i="6"/>
  <c r="F536" i="6"/>
  <c r="G323" i="6"/>
  <c r="G343" i="6"/>
  <c r="G16" i="6"/>
  <c r="G60" i="6"/>
  <c r="G100" i="6"/>
  <c r="F124" i="6"/>
  <c r="G184" i="6"/>
  <c r="F208" i="6"/>
  <c r="F228" i="6"/>
  <c r="G737" i="6"/>
  <c r="G685" i="6"/>
  <c r="G697" i="6"/>
  <c r="F606" i="6"/>
  <c r="F662" i="6"/>
  <c r="F421" i="6"/>
  <c r="G469" i="6"/>
  <c r="G497" i="6"/>
  <c r="G296" i="6"/>
  <c r="F332" i="6"/>
  <c r="F29" i="6"/>
  <c r="G81" i="6"/>
  <c r="F121" i="6"/>
  <c r="F133" i="6"/>
  <c r="G165" i="6"/>
  <c r="F177" i="6"/>
  <c r="F221" i="6"/>
  <c r="G904" i="6"/>
  <c r="G399" i="6"/>
  <c r="G881" i="6"/>
  <c r="F516" i="6"/>
  <c r="G903" i="6"/>
  <c r="F891" i="6"/>
  <c r="F826" i="6"/>
  <c r="G783" i="6"/>
  <c r="G787" i="6"/>
  <c r="G726" i="6"/>
  <c r="G762" i="6"/>
  <c r="F581" i="6"/>
  <c r="F348" i="6"/>
  <c r="G920" i="6"/>
  <c r="F830" i="6"/>
  <c r="F823" i="6"/>
  <c r="G687" i="6"/>
  <c r="F592" i="6"/>
  <c r="G415" i="6"/>
  <c r="G423" i="6"/>
  <c r="G427" i="6"/>
  <c r="G479" i="6"/>
  <c r="F547" i="6"/>
  <c r="G370" i="6"/>
  <c r="G39" i="6"/>
  <c r="F103" i="6"/>
  <c r="G151" i="6"/>
  <c r="F167" i="6"/>
  <c r="G171" i="6"/>
  <c r="F215" i="6"/>
  <c r="F424" i="6"/>
  <c r="G590" i="6"/>
  <c r="F493" i="6"/>
  <c r="G829" i="6"/>
  <c r="G906" i="6"/>
  <c r="F505" i="6"/>
  <c r="F340" i="6"/>
  <c r="F97" i="6"/>
  <c r="F819" i="6"/>
  <c r="F731" i="6"/>
  <c r="F739" i="6"/>
  <c r="F656" i="6"/>
  <c r="G403" i="6"/>
  <c r="G447" i="6"/>
  <c r="G459" i="6"/>
  <c r="F471" i="6"/>
  <c r="F511" i="6"/>
  <c r="F67" i="6"/>
  <c r="G115" i="6"/>
  <c r="G143" i="6"/>
  <c r="G857" i="6"/>
  <c r="F852" i="6"/>
  <c r="F553" i="6"/>
  <c r="G93" i="6"/>
  <c r="G197" i="6"/>
  <c r="G638" i="6"/>
  <c r="F638" i="6"/>
  <c r="G779" i="6"/>
  <c r="F779" i="6"/>
  <c r="F734" i="6"/>
  <c r="G734" i="6"/>
  <c r="G698" i="6"/>
  <c r="F698" i="6"/>
  <c r="F402" i="6"/>
  <c r="G402" i="6"/>
  <c r="F418" i="6"/>
  <c r="G418" i="6"/>
  <c r="F474" i="6"/>
  <c r="G474" i="6"/>
  <c r="F345" i="6"/>
  <c r="G345" i="6"/>
  <c r="F30" i="6"/>
  <c r="G30" i="6"/>
  <c r="G74" i="6"/>
  <c r="F74" i="6"/>
  <c r="F464" i="6"/>
  <c r="G464" i="6"/>
  <c r="F331" i="6"/>
  <c r="G331" i="6"/>
  <c r="F882" i="6"/>
  <c r="F611" i="6"/>
  <c r="G611" i="6"/>
  <c r="F410" i="6"/>
  <c r="G410" i="6"/>
  <c r="F426" i="6"/>
  <c r="G426" i="6"/>
  <c r="F470" i="6"/>
  <c r="G470" i="6"/>
  <c r="F486" i="6"/>
  <c r="G486" i="6"/>
  <c r="F566" i="6"/>
  <c r="G566" i="6"/>
  <c r="G26" i="6"/>
  <c r="F26" i="6"/>
  <c r="F42" i="6"/>
  <c r="G42" i="6"/>
  <c r="F40" i="6"/>
  <c r="G40" i="6"/>
  <c r="G136" i="6"/>
  <c r="F136" i="6"/>
  <c r="G594" i="6"/>
  <c r="F594" i="6"/>
  <c r="G320" i="6"/>
  <c r="F320" i="6"/>
  <c r="F184" i="6"/>
  <c r="G297" i="6"/>
  <c r="G329" i="6"/>
  <c r="F469" i="6"/>
  <c r="F296" i="6"/>
  <c r="F317" i="6"/>
  <c r="F490" i="6"/>
  <c r="G502" i="6"/>
  <c r="G689" i="6"/>
  <c r="G899" i="6"/>
  <c r="F16" i="6"/>
  <c r="G630" i="6"/>
  <c r="G662" i="6"/>
  <c r="G694" i="6"/>
  <c r="F46" i="6"/>
  <c r="G907" i="6"/>
  <c r="F766" i="6"/>
  <c r="F690" i="6"/>
  <c r="G414" i="6"/>
  <c r="G740" i="6"/>
  <c r="F740" i="6"/>
  <c r="F398" i="6"/>
  <c r="G398" i="6"/>
  <c r="F430" i="6"/>
  <c r="G430" i="6"/>
  <c r="F458" i="6"/>
  <c r="G458" i="6"/>
  <c r="F466" i="6"/>
  <c r="G466" i="6"/>
  <c r="G510" i="6"/>
  <c r="F510" i="6"/>
  <c r="G361" i="6"/>
  <c r="F361" i="6"/>
  <c r="G389" i="6"/>
  <c r="F389" i="6"/>
  <c r="F234" i="6"/>
  <c r="G234" i="6"/>
  <c r="G593" i="6"/>
  <c r="F593" i="6"/>
  <c r="F653" i="6"/>
  <c r="G653" i="6"/>
  <c r="G544" i="6"/>
  <c r="F544" i="6"/>
  <c r="G288" i="6"/>
  <c r="F288" i="6"/>
  <c r="F145" i="6"/>
  <c r="G145" i="6"/>
  <c r="G289" i="6"/>
  <c r="G321" i="6"/>
  <c r="G332" i="6"/>
  <c r="G208" i="6"/>
  <c r="F301" i="6"/>
  <c r="G847" i="6"/>
  <c r="F820" i="6"/>
  <c r="F385" i="6"/>
  <c r="G542" i="6"/>
  <c r="F910" i="6"/>
  <c r="G910" i="6"/>
  <c r="F837" i="6"/>
  <c r="G837" i="6"/>
  <c r="G810" i="6"/>
  <c r="F810" i="6"/>
  <c r="F438" i="6"/>
  <c r="G438" i="6"/>
  <c r="G126" i="6"/>
  <c r="F126" i="6"/>
  <c r="G138" i="6"/>
  <c r="F138" i="6"/>
  <c r="G158" i="6"/>
  <c r="F158" i="6"/>
  <c r="F218" i="6"/>
  <c r="G218" i="6"/>
  <c r="F764" i="6"/>
  <c r="G764" i="6"/>
  <c r="F488" i="6"/>
  <c r="G488" i="6"/>
  <c r="F372" i="6"/>
  <c r="G372" i="6"/>
  <c r="F193" i="6"/>
  <c r="G193" i="6"/>
  <c r="F100" i="6"/>
  <c r="G281" i="6"/>
  <c r="G313" i="6"/>
  <c r="G337" i="6"/>
  <c r="G228" i="6"/>
  <c r="G919" i="6"/>
  <c r="G452" i="6"/>
  <c r="G873" i="6"/>
  <c r="F873" i="6"/>
  <c r="G875" i="6"/>
  <c r="G891" i="6"/>
  <c r="F726" i="6"/>
  <c r="G905" i="6"/>
  <c r="F905" i="6"/>
  <c r="G674" i="6"/>
  <c r="F233" i="6"/>
  <c r="F896" i="6"/>
  <c r="F903" i="6"/>
  <c r="F887" i="6"/>
  <c r="G814" i="6"/>
  <c r="F771" i="6"/>
  <c r="G623" i="6"/>
  <c r="F627" i="6"/>
  <c r="G671" i="6"/>
  <c r="G341" i="6"/>
  <c r="F349" i="6"/>
  <c r="G381" i="6"/>
  <c r="G18" i="6"/>
  <c r="G22" i="6"/>
  <c r="F34" i="6"/>
  <c r="G90" i="6"/>
  <c r="F102" i="6"/>
  <c r="F118" i="6"/>
  <c r="G122" i="6"/>
  <c r="G150" i="6"/>
  <c r="G182" i="6"/>
  <c r="F198" i="6"/>
  <c r="F214" i="6"/>
  <c r="F226" i="6"/>
  <c r="F242" i="6"/>
  <c r="F476" i="6"/>
  <c r="G536" i="6"/>
  <c r="F299" i="6"/>
  <c r="F323" i="6"/>
  <c r="F898" i="6"/>
  <c r="F844" i="6"/>
  <c r="F805" i="6"/>
  <c r="F821" i="6"/>
  <c r="F825" i="6"/>
  <c r="G792" i="6"/>
  <c r="G729" i="6"/>
  <c r="F741" i="6"/>
  <c r="F765" i="6"/>
  <c r="G626" i="6"/>
  <c r="G642" i="6"/>
  <c r="G517" i="6"/>
  <c r="F521" i="6"/>
  <c r="G545" i="6"/>
  <c r="F569" i="6"/>
  <c r="G352" i="6"/>
  <c r="G77" i="6"/>
  <c r="G101" i="6"/>
  <c r="F185" i="6"/>
  <c r="F789" i="6"/>
  <c r="F681" i="6"/>
  <c r="F416" i="6"/>
  <c r="G520" i="6"/>
  <c r="F279" i="6"/>
  <c r="F307" i="6"/>
  <c r="F733" i="6"/>
  <c r="F745" i="6"/>
  <c r="G658" i="6"/>
  <c r="G61" i="6"/>
  <c r="G169" i="6"/>
  <c r="G229" i="6"/>
  <c r="G373" i="6"/>
  <c r="F38" i="6"/>
  <c r="G86" i="6"/>
  <c r="F194" i="6"/>
  <c r="F210" i="6"/>
  <c r="F287" i="6"/>
  <c r="F68" i="6"/>
  <c r="G606" i="6"/>
  <c r="F81" i="6"/>
  <c r="G109" i="6"/>
  <c r="G133" i="6"/>
  <c r="G842" i="6"/>
  <c r="F884" i="6"/>
  <c r="G834" i="6"/>
  <c r="F846" i="6"/>
  <c r="G827" i="6"/>
  <c r="G776" i="6"/>
  <c r="F780" i="6"/>
  <c r="G431" i="6"/>
  <c r="G443" i="6"/>
  <c r="F463" i="6"/>
  <c r="F515" i="6"/>
  <c r="F282" i="6"/>
  <c r="F314" i="6"/>
  <c r="G119" i="6"/>
  <c r="F856" i="6"/>
  <c r="F848" i="6"/>
  <c r="G749" i="6"/>
  <c r="F529" i="6"/>
  <c r="G549" i="6"/>
  <c r="F65" i="6"/>
  <c r="F701" i="6"/>
  <c r="G455" i="6"/>
  <c r="G467" i="6"/>
  <c r="F338" i="6"/>
  <c r="G362" i="6"/>
  <c r="F378" i="6"/>
  <c r="F386" i="6"/>
  <c r="F27" i="6"/>
  <c r="G99" i="6"/>
  <c r="G159" i="6"/>
  <c r="F637" i="6"/>
  <c r="F669" i="6"/>
  <c r="G400" i="6"/>
  <c r="F283" i="6"/>
  <c r="F865" i="6"/>
  <c r="G513" i="6"/>
  <c r="G189" i="6"/>
  <c r="F225" i="6"/>
  <c r="F769" i="6"/>
  <c r="G732" i="6"/>
  <c r="F752" i="6"/>
  <c r="G552" i="6"/>
  <c r="F862" i="6"/>
  <c r="F841" i="6"/>
  <c r="F849" i="6"/>
  <c r="F814" i="6"/>
  <c r="F767" i="6"/>
  <c r="G754" i="6"/>
  <c r="F754" i="6"/>
  <c r="G758" i="6"/>
  <c r="F758" i="6"/>
  <c r="F587" i="6"/>
  <c r="G607" i="6"/>
  <c r="G615" i="6"/>
  <c r="F615" i="6"/>
  <c r="G627" i="6"/>
  <c r="G639" i="6"/>
  <c r="F667" i="6"/>
  <c r="G683" i="6"/>
  <c r="F518" i="6"/>
  <c r="F534" i="6"/>
  <c r="G349" i="6"/>
  <c r="G377" i="6"/>
  <c r="F22" i="6"/>
  <c r="G34" i="6"/>
  <c r="F50" i="6"/>
  <c r="G102" i="6"/>
  <c r="G114" i="6"/>
  <c r="G130" i="6"/>
  <c r="G142" i="6"/>
  <c r="G146" i="6"/>
  <c r="G162" i="6"/>
  <c r="F222" i="6"/>
  <c r="F601" i="6"/>
  <c r="F621" i="6"/>
  <c r="G432" i="6"/>
  <c r="F28" i="6"/>
  <c r="F60" i="6"/>
  <c r="G546" i="6"/>
  <c r="F685" i="6"/>
  <c r="F697" i="6"/>
  <c r="F497" i="6"/>
  <c r="G69" i="6"/>
  <c r="G177" i="6"/>
  <c r="G896" i="6"/>
  <c r="F855" i="6"/>
  <c r="F807" i="6"/>
  <c r="F759" i="6"/>
  <c r="G604" i="6"/>
  <c r="F604" i="6"/>
  <c r="F447" i="6"/>
  <c r="G471" i="6"/>
  <c r="G483" i="6"/>
  <c r="F278" i="6"/>
  <c r="F294" i="6"/>
  <c r="F310" i="6"/>
  <c r="F326" i="6"/>
  <c r="G67" i="6"/>
  <c r="F115" i="6"/>
  <c r="F143" i="6"/>
  <c r="F354" i="6"/>
  <c r="G876" i="6"/>
  <c r="F315" i="6"/>
  <c r="G746" i="6"/>
  <c r="F869" i="6"/>
  <c r="G770" i="6"/>
  <c r="F770" i="6"/>
  <c r="G782" i="6"/>
  <c r="G725" i="6"/>
  <c r="F725" i="6"/>
  <c r="F501" i="6"/>
  <c r="G541" i="6"/>
  <c r="F541" i="6"/>
  <c r="F213" i="6"/>
  <c r="G860" i="6"/>
  <c r="F835" i="6"/>
  <c r="F839" i="6"/>
  <c r="F816" i="6"/>
  <c r="F773" i="6"/>
  <c r="G781" i="6"/>
  <c r="F785" i="6"/>
  <c r="G760" i="6"/>
  <c r="F605" i="6"/>
  <c r="F617" i="6"/>
  <c r="F633" i="6"/>
  <c r="F665" i="6"/>
  <c r="F440" i="6"/>
  <c r="G568" i="6"/>
  <c r="F319" i="6"/>
  <c r="F339" i="6"/>
  <c r="F36" i="6"/>
  <c r="F52" i="6"/>
  <c r="G622" i="6"/>
  <c r="G85" i="6"/>
  <c r="G889" i="6"/>
  <c r="G818" i="6"/>
  <c r="G742" i="6"/>
  <c r="F742" i="6"/>
  <c r="F750" i="6"/>
  <c r="F623" i="6"/>
  <c r="G647" i="6"/>
  <c r="F647" i="6"/>
  <c r="G663" i="6"/>
  <c r="F663" i="6"/>
  <c r="F671" i="6"/>
  <c r="G679" i="6"/>
  <c r="F679" i="6"/>
  <c r="G530" i="6"/>
  <c r="F530" i="6"/>
  <c r="F18" i="6"/>
  <c r="F66" i="6"/>
  <c r="G66" i="6"/>
  <c r="G174" i="6"/>
  <c r="F182" i="6"/>
  <c r="F190" i="6"/>
  <c r="F206" i="6"/>
  <c r="F238" i="6"/>
  <c r="F343" i="6"/>
  <c r="F743" i="6"/>
  <c r="F755" i="6"/>
  <c r="G691" i="6"/>
  <c r="G703" i="6"/>
  <c r="G636" i="6"/>
  <c r="F636" i="6"/>
  <c r="F640" i="6"/>
  <c r="G652" i="6"/>
  <c r="F652" i="6"/>
  <c r="G684" i="6"/>
  <c r="F684" i="6"/>
  <c r="G411" i="6"/>
  <c r="F455" i="6"/>
  <c r="G463" i="6"/>
  <c r="F531" i="6"/>
  <c r="F274" i="6"/>
  <c r="F290" i="6"/>
  <c r="F306" i="6"/>
  <c r="F322" i="6"/>
  <c r="F334" i="6"/>
  <c r="F362" i="6"/>
  <c r="G386" i="6"/>
  <c r="F119" i="6"/>
  <c r="F159" i="6"/>
  <c r="F223" i="6"/>
  <c r="F888" i="6"/>
  <c r="G856" i="6"/>
  <c r="F400" i="6"/>
  <c r="F448" i="6"/>
  <c r="F20" i="6"/>
  <c r="F76" i="6"/>
  <c r="F894" i="6"/>
  <c r="F853" i="6"/>
  <c r="G790" i="6"/>
  <c r="F790" i="6"/>
  <c r="G610" i="6"/>
  <c r="G533" i="6"/>
  <c r="F537" i="6"/>
  <c r="G553" i="6"/>
  <c r="G565" i="6"/>
  <c r="F344" i="6"/>
  <c r="G185" i="6"/>
  <c r="G736" i="6"/>
  <c r="F704" i="6"/>
  <c r="F649" i="6"/>
  <c r="G416" i="6"/>
  <c r="G484" i="6"/>
  <c r="G733" i="6"/>
  <c r="F761" i="6"/>
  <c r="G117" i="6"/>
  <c r="G902" i="6"/>
  <c r="G700" i="6"/>
  <c r="F700" i="6"/>
  <c r="F866" i="6"/>
  <c r="G826" i="6"/>
  <c r="F783" i="6"/>
  <c r="F787" i="6"/>
  <c r="F762" i="6"/>
  <c r="G766" i="6"/>
  <c r="G706" i="6"/>
  <c r="F591" i="6"/>
  <c r="F595" i="6"/>
  <c r="G631" i="6"/>
  <c r="F631" i="6"/>
  <c r="F643" i="6"/>
  <c r="G655" i="6"/>
  <c r="F659" i="6"/>
  <c r="F675" i="6"/>
  <c r="G514" i="6"/>
  <c r="F514" i="6"/>
  <c r="G562" i="6"/>
  <c r="F562" i="6"/>
  <c r="F341" i="6"/>
  <c r="G357" i="6"/>
  <c r="G365" i="6"/>
  <c r="G369" i="6"/>
  <c r="G38" i="6"/>
  <c r="G62" i="6"/>
  <c r="G106" i="6"/>
  <c r="G118" i="6"/>
  <c r="G134" i="6"/>
  <c r="G154" i="6"/>
  <c r="G166" i="6"/>
  <c r="F170" i="6"/>
  <c r="F186" i="6"/>
  <c r="F202" i="6"/>
  <c r="G226" i="6"/>
  <c r="F230" i="6"/>
  <c r="G583" i="6"/>
  <c r="F583" i="6"/>
  <c r="F408" i="6"/>
  <c r="G476" i="6"/>
  <c r="G564" i="6"/>
  <c r="F275" i="6"/>
  <c r="F311" i="6"/>
  <c r="F635" i="6"/>
  <c r="F737" i="6"/>
  <c r="G209" i="6"/>
  <c r="G221" i="6"/>
  <c r="F904" i="6"/>
  <c r="F912" i="6"/>
  <c r="F900" i="6"/>
  <c r="F871" i="6"/>
  <c r="G830" i="6"/>
  <c r="F850" i="6"/>
  <c r="F768" i="6"/>
  <c r="F727" i="6"/>
  <c r="G763" i="6"/>
  <c r="F687" i="6"/>
  <c r="G620" i="6"/>
  <c r="F620" i="6"/>
  <c r="F624" i="6"/>
  <c r="G668" i="6"/>
  <c r="F668" i="6"/>
  <c r="F672" i="6"/>
  <c r="G435" i="6"/>
  <c r="G451" i="6"/>
  <c r="G475" i="6"/>
  <c r="F479" i="6"/>
  <c r="G487" i="6"/>
  <c r="F286" i="6"/>
  <c r="F302" i="6"/>
  <c r="F318" i="6"/>
  <c r="F370" i="6"/>
  <c r="G378" i="6"/>
  <c r="G23" i="6"/>
  <c r="F39" i="6"/>
  <c r="F43" i="6"/>
  <c r="F51" i="6"/>
  <c r="F55" i="6"/>
  <c r="G71" i="6"/>
  <c r="F83" i="6"/>
  <c r="F87" i="6"/>
  <c r="F99" i="6"/>
  <c r="G103" i="6"/>
  <c r="F131" i="6"/>
  <c r="G135" i="6"/>
  <c r="F151" i="6"/>
  <c r="G167" i="6"/>
  <c r="F171" i="6"/>
  <c r="F231" i="6"/>
  <c r="G525" i="6"/>
  <c r="F525" i="6"/>
  <c r="F864" i="6"/>
  <c r="F589" i="6"/>
  <c r="G424" i="6"/>
  <c r="F480" i="6"/>
  <c r="F291" i="6"/>
  <c r="F303" i="6"/>
  <c r="F327" i="6"/>
  <c r="F335" i="6"/>
  <c r="F347" i="6"/>
  <c r="F44" i="6"/>
  <c r="G699" i="6"/>
  <c r="F880" i="6"/>
  <c r="G844" i="6"/>
  <c r="G848" i="6"/>
  <c r="G805" i="6"/>
  <c r="F809" i="6"/>
  <c r="G817" i="6"/>
  <c r="G774" i="6"/>
  <c r="F774" i="6"/>
  <c r="G786" i="6"/>
  <c r="F786" i="6"/>
  <c r="F729" i="6"/>
  <c r="G741" i="6"/>
  <c r="F749" i="6"/>
  <c r="G765" i="6"/>
  <c r="G509" i="6"/>
  <c r="F509" i="6"/>
  <c r="F513" i="6"/>
  <c r="G529" i="6"/>
  <c r="F545" i="6"/>
  <c r="F549" i="6"/>
  <c r="G557" i="6"/>
  <c r="F557" i="6"/>
  <c r="F113" i="6"/>
  <c r="G125" i="6"/>
  <c r="F189" i="6"/>
  <c r="G225" i="6"/>
  <c r="F237" i="6"/>
  <c r="F831" i="6"/>
  <c r="G769" i="6"/>
  <c r="F777" i="6"/>
  <c r="F456" i="6"/>
  <c r="F351" i="6"/>
  <c r="F778" i="6"/>
  <c r="F356" i="6"/>
  <c r="F197" i="6"/>
  <c r="G561" i="6"/>
  <c r="F619" i="6"/>
  <c r="G833" i="6"/>
  <c r="G730" i="6"/>
  <c r="F730" i="6"/>
  <c r="G599" i="6"/>
  <c r="F599" i="6"/>
  <c r="G651" i="6"/>
  <c r="F82" i="6"/>
  <c r="G82" i="6"/>
  <c r="G806" i="6"/>
  <c r="G695" i="6"/>
  <c r="F695" i="6"/>
  <c r="G588" i="6"/>
  <c r="F588" i="6"/>
  <c r="F439" i="6"/>
  <c r="F872" i="6"/>
  <c r="F901" i="6"/>
  <c r="F832" i="6"/>
  <c r="G748" i="6"/>
  <c r="F753" i="6"/>
  <c r="F822" i="6"/>
  <c r="G603" i="6"/>
  <c r="G15" i="6"/>
  <c r="F15" i="6"/>
  <c r="C695" i="3"/>
  <c r="D690" i="3"/>
  <c r="D362" i="3"/>
  <c r="F362" i="3" s="1"/>
  <c r="J362" i="3" s="1"/>
  <c r="C778" i="3"/>
  <c r="C233" i="3"/>
  <c r="D779" i="3"/>
  <c r="D692" i="3"/>
  <c r="G692" i="3" s="1"/>
  <c r="C544" i="3"/>
  <c r="C236" i="3"/>
  <c r="C689" i="3"/>
  <c r="C240" i="3"/>
  <c r="C232" i="3"/>
  <c r="C782" i="3"/>
  <c r="D693" i="3"/>
  <c r="F693" i="3" s="1"/>
  <c r="C686" i="3"/>
  <c r="C237" i="3"/>
  <c r="C229" i="3"/>
  <c r="G694" i="3"/>
  <c r="F694" i="3"/>
  <c r="I694" i="3" s="1"/>
  <c r="F689" i="3"/>
  <c r="J689" i="3" s="1"/>
  <c r="G689" i="3"/>
  <c r="F366" i="3"/>
  <c r="J366" i="3" s="1"/>
  <c r="G366" i="3"/>
  <c r="G782" i="3"/>
  <c r="F782" i="3"/>
  <c r="H782" i="3"/>
  <c r="G778" i="3"/>
  <c r="H778" i="3"/>
  <c r="G684" i="3"/>
  <c r="F684" i="3"/>
  <c r="H684" i="3"/>
  <c r="G240" i="3"/>
  <c r="F240" i="3"/>
  <c r="I240" i="3" s="1"/>
  <c r="G236" i="3"/>
  <c r="F236" i="3"/>
  <c r="I236" i="3" s="1"/>
  <c r="H236" i="3"/>
  <c r="G232" i="3"/>
  <c r="F232" i="3"/>
  <c r="I232" i="3" s="1"/>
  <c r="H232" i="3"/>
  <c r="F777" i="3"/>
  <c r="I777" i="3" s="1"/>
  <c r="G777" i="3"/>
  <c r="G780" i="3"/>
  <c r="F780" i="3"/>
  <c r="H780" i="3"/>
  <c r="G686" i="3"/>
  <c r="F686" i="3"/>
  <c r="G544" i="3"/>
  <c r="H544" i="3"/>
  <c r="G363" i="3"/>
  <c r="F363" i="3"/>
  <c r="I363" i="3" s="1"/>
  <c r="C783" i="3"/>
  <c r="C780" i="3"/>
  <c r="C777" i="3"/>
  <c r="C694" i="3"/>
  <c r="F692" i="3"/>
  <c r="I692" i="3" s="1"/>
  <c r="C691" i="3"/>
  <c r="D687" i="3"/>
  <c r="G687" i="3" s="1"/>
  <c r="C684" i="3"/>
  <c r="C366" i="3"/>
  <c r="D364" i="3"/>
  <c r="G364" i="3" s="1"/>
  <c r="C363" i="3"/>
  <c r="D683" i="3"/>
  <c r="G683" i="3" s="1"/>
  <c r="D227" i="3"/>
  <c r="H227" i="3" s="1"/>
  <c r="D781" i="3"/>
  <c r="F781" i="3" s="1"/>
  <c r="J781" i="3" s="1"/>
  <c r="D776" i="3"/>
  <c r="F776" i="3" s="1"/>
  <c r="D688" i="3"/>
  <c r="G688" i="3" s="1"/>
  <c r="D685" i="3"/>
  <c r="F685" i="3" s="1"/>
  <c r="I685" i="3" s="1"/>
  <c r="D365" i="3"/>
  <c r="F365" i="3" s="1"/>
  <c r="D239" i="3"/>
  <c r="G239" i="3" s="1"/>
  <c r="D238" i="3"/>
  <c r="D235" i="3"/>
  <c r="G235" i="3" s="1"/>
  <c r="D234" i="3"/>
  <c r="D231" i="3"/>
  <c r="G231" i="3" s="1"/>
  <c r="D230" i="3"/>
  <c r="D228" i="3"/>
  <c r="H228" i="3" s="1"/>
  <c r="J240" i="3"/>
  <c r="H694" i="3"/>
  <c r="H363" i="3"/>
  <c r="H240" i="3"/>
  <c r="G237" i="3"/>
  <c r="G233" i="3"/>
  <c r="G229" i="3"/>
  <c r="F778" i="3"/>
  <c r="H686" i="3"/>
  <c r="F544" i="3"/>
  <c r="I237" i="3"/>
  <c r="J237" i="3"/>
  <c r="I233" i="3"/>
  <c r="J233" i="3"/>
  <c r="I229" i="3"/>
  <c r="J229" i="3"/>
  <c r="F783" i="3"/>
  <c r="H777" i="3"/>
  <c r="F695" i="3"/>
  <c r="F691" i="3"/>
  <c r="H689" i="3"/>
  <c r="F687" i="3"/>
  <c r="H366" i="3"/>
  <c r="H237" i="3"/>
  <c r="H233" i="3"/>
  <c r="H229" i="3"/>
  <c r="H783" i="3"/>
  <c r="H695" i="3"/>
  <c r="H691" i="3"/>
  <c r="H687" i="3"/>
  <c r="C801" i="3"/>
  <c r="D789" i="3"/>
  <c r="D760" i="3"/>
  <c r="F760" i="3" s="1"/>
  <c r="C841" i="3"/>
  <c r="E658" i="3"/>
  <c r="C902" i="3"/>
  <c r="C870" i="3"/>
  <c r="D897" i="3"/>
  <c r="F897" i="3" s="1"/>
  <c r="I897" i="3" s="1"/>
  <c r="C865" i="3"/>
  <c r="D829" i="3"/>
  <c r="C794" i="3"/>
  <c r="D716" i="3"/>
  <c r="F716" i="3" s="1"/>
  <c r="I716" i="3" s="1"/>
  <c r="C641" i="3"/>
  <c r="C886" i="3"/>
  <c r="C858" i="3"/>
  <c r="E818" i="3"/>
  <c r="C708" i="3"/>
  <c r="D913" i="3"/>
  <c r="D881" i="3"/>
  <c r="F881" i="3" s="1"/>
  <c r="J881" i="3" s="1"/>
  <c r="D853" i="3"/>
  <c r="F853" i="3" s="1"/>
  <c r="J853" i="3" s="1"/>
  <c r="D806" i="3"/>
  <c r="F806" i="3" s="1"/>
  <c r="E768" i="3"/>
  <c r="C666" i="3"/>
  <c r="D875" i="3"/>
  <c r="F875" i="3" s="1"/>
  <c r="D823" i="3"/>
  <c r="F823" i="3" s="1"/>
  <c r="E699" i="3"/>
  <c r="E676" i="3"/>
  <c r="D630" i="3"/>
  <c r="F630" i="3" s="1"/>
  <c r="D911" i="3"/>
  <c r="F911" i="3" s="1"/>
  <c r="C906" i="3"/>
  <c r="D901" i="3"/>
  <c r="H901" i="3" s="1"/>
  <c r="D895" i="3"/>
  <c r="C890" i="3"/>
  <c r="D885" i="3"/>
  <c r="D879" i="3"/>
  <c r="F879" i="3" s="1"/>
  <c r="C874" i="3"/>
  <c r="D869" i="3"/>
  <c r="D863" i="3"/>
  <c r="F863" i="3" s="1"/>
  <c r="C857" i="3"/>
  <c r="E851" i="3"/>
  <c r="D845" i="3"/>
  <c r="D839" i="3"/>
  <c r="F839" i="3" s="1"/>
  <c r="E834" i="3"/>
  <c r="E827" i="3"/>
  <c r="D822" i="3"/>
  <c r="F822" i="3" s="1"/>
  <c r="C817" i="3"/>
  <c r="C810" i="3"/>
  <c r="D805" i="3"/>
  <c r="F805" i="3" s="1"/>
  <c r="J805" i="3" s="1"/>
  <c r="D799" i="3"/>
  <c r="F799" i="3" s="1"/>
  <c r="C793" i="3"/>
  <c r="C774" i="3"/>
  <c r="D765" i="3"/>
  <c r="F765" i="3" s="1"/>
  <c r="D757" i="3"/>
  <c r="F757" i="3" s="1"/>
  <c r="C749" i="3"/>
  <c r="E737" i="3"/>
  <c r="G737" i="3" s="1"/>
  <c r="E724" i="3"/>
  <c r="E714" i="3"/>
  <c r="E706" i="3"/>
  <c r="C682" i="3"/>
  <c r="E674" i="3"/>
  <c r="C664" i="3"/>
  <c r="D655" i="3"/>
  <c r="D646" i="3"/>
  <c r="F646" i="3" s="1"/>
  <c r="D637" i="3"/>
  <c r="F637" i="3" s="1"/>
  <c r="E628" i="3"/>
  <c r="D907" i="3"/>
  <c r="E835" i="3"/>
  <c r="C648" i="3"/>
  <c r="C13" i="3"/>
  <c r="G913" i="3"/>
  <c r="G901" i="3"/>
  <c r="C910" i="3"/>
  <c r="D905" i="3"/>
  <c r="D899" i="3"/>
  <c r="C894" i="3"/>
  <c r="D889" i="3"/>
  <c r="H889" i="3" s="1"/>
  <c r="D883" i="3"/>
  <c r="C878" i="3"/>
  <c r="D873" i="3"/>
  <c r="F873" i="3" s="1"/>
  <c r="I873" i="3" s="1"/>
  <c r="E867" i="3"/>
  <c r="D861" i="3"/>
  <c r="H861" i="3" s="1"/>
  <c r="D855" i="3"/>
  <c r="F855" i="3" s="1"/>
  <c r="E850" i="3"/>
  <c r="E843" i="3"/>
  <c r="D838" i="3"/>
  <c r="F838" i="3" s="1"/>
  <c r="C833" i="3"/>
  <c r="C826" i="3"/>
  <c r="D821" i="3"/>
  <c r="F821" i="3" s="1"/>
  <c r="J821" i="3" s="1"/>
  <c r="D815" i="3"/>
  <c r="C809" i="3"/>
  <c r="E803" i="3"/>
  <c r="D797" i="3"/>
  <c r="F797" i="3" s="1"/>
  <c r="J797" i="3" s="1"/>
  <c r="D791" i="3"/>
  <c r="F791" i="3" s="1"/>
  <c r="D772" i="3"/>
  <c r="F772" i="3" s="1"/>
  <c r="C764" i="3"/>
  <c r="C754" i="3"/>
  <c r="E745" i="3"/>
  <c r="D734" i="3"/>
  <c r="C721" i="3"/>
  <c r="C713" i="3"/>
  <c r="C705" i="3"/>
  <c r="C680" i="3"/>
  <c r="D671" i="3"/>
  <c r="D662" i="3"/>
  <c r="F662" i="3" s="1"/>
  <c r="E651" i="3"/>
  <c r="E644" i="3"/>
  <c r="C634" i="3"/>
  <c r="E626" i="3"/>
  <c r="D891" i="3"/>
  <c r="F891" i="3" s="1"/>
  <c r="D847" i="3"/>
  <c r="F847" i="3" s="1"/>
  <c r="E811" i="3"/>
  <c r="E750" i="3"/>
  <c r="E742" i="3"/>
  <c r="H742" i="3" s="1"/>
  <c r="C726" i="3"/>
  <c r="D13" i="3"/>
  <c r="H13" i="3" s="1"/>
  <c r="D909" i="3"/>
  <c r="G909" i="3" s="1"/>
  <c r="D903" i="3"/>
  <c r="C898" i="3"/>
  <c r="D893" i="3"/>
  <c r="H893" i="3" s="1"/>
  <c r="D887" i="3"/>
  <c r="F887" i="3" s="1"/>
  <c r="C882" i="3"/>
  <c r="D877" i="3"/>
  <c r="H877" i="3" s="1"/>
  <c r="D871" i="3"/>
  <c r="F871" i="3" s="1"/>
  <c r="E866" i="3"/>
  <c r="E859" i="3"/>
  <c r="D854" i="3"/>
  <c r="F854" i="3" s="1"/>
  <c r="C849" i="3"/>
  <c r="C842" i="3"/>
  <c r="D837" i="3"/>
  <c r="D831" i="3"/>
  <c r="F831" i="3" s="1"/>
  <c r="C825" i="3"/>
  <c r="E819" i="3"/>
  <c r="D813" i="3"/>
  <c r="F813" i="3" s="1"/>
  <c r="D807" i="3"/>
  <c r="F807" i="3" s="1"/>
  <c r="E802" i="3"/>
  <c r="E795" i="3"/>
  <c r="D790" i="3"/>
  <c r="F790" i="3" s="1"/>
  <c r="D770" i="3"/>
  <c r="D762" i="3"/>
  <c r="F762" i="3" s="1"/>
  <c r="D752" i="3"/>
  <c r="F752" i="3" s="1"/>
  <c r="C744" i="3"/>
  <c r="D729" i="3"/>
  <c r="C718" i="3"/>
  <c r="E709" i="3"/>
  <c r="D701" i="3"/>
  <c r="D678" i="3"/>
  <c r="E667" i="3"/>
  <c r="E660" i="3"/>
  <c r="H660" i="3" s="1"/>
  <c r="C650" i="3"/>
  <c r="E642" i="3"/>
  <c r="C632" i="3"/>
  <c r="C625" i="3"/>
  <c r="F488" i="3"/>
  <c r="F319" i="3"/>
  <c r="F496" i="3"/>
  <c r="F766" i="3"/>
  <c r="C22" i="3"/>
  <c r="D22" i="3"/>
  <c r="E22" i="3"/>
  <c r="D14" i="3"/>
  <c r="F14" i="3" s="1"/>
  <c r="E14" i="3"/>
  <c r="C14" i="3"/>
  <c r="D211" i="3"/>
  <c r="F211" i="3" s="1"/>
  <c r="C211" i="3"/>
  <c r="E211" i="3"/>
  <c r="D199" i="3"/>
  <c r="E199" i="3"/>
  <c r="C199" i="3"/>
  <c r="C187" i="3"/>
  <c r="D187" i="3"/>
  <c r="F187" i="3" s="1"/>
  <c r="E187" i="3"/>
  <c r="E171" i="3"/>
  <c r="D171" i="3"/>
  <c r="C171" i="3"/>
  <c r="C159" i="3"/>
  <c r="E159" i="3"/>
  <c r="D159" i="3"/>
  <c r="F159" i="3" s="1"/>
  <c r="C147" i="3"/>
  <c r="E147" i="3"/>
  <c r="E135" i="3"/>
  <c r="D135" i="3"/>
  <c r="F135" i="3" s="1"/>
  <c r="C135" i="3"/>
  <c r="E127" i="3"/>
  <c r="D127" i="3"/>
  <c r="C127" i="3"/>
  <c r="E119" i="3"/>
  <c r="D119" i="3"/>
  <c r="F119" i="3" s="1"/>
  <c r="C119" i="3"/>
  <c r="E107" i="3"/>
  <c r="D107" i="3"/>
  <c r="C107" i="3"/>
  <c r="C95" i="3"/>
  <c r="D95" i="3"/>
  <c r="F95" i="3" s="1"/>
  <c r="J95" i="3" s="1"/>
  <c r="E95" i="3"/>
  <c r="D87" i="3"/>
  <c r="E87" i="3"/>
  <c r="C87" i="3"/>
  <c r="E71" i="3"/>
  <c r="D71" i="3"/>
  <c r="C71" i="3"/>
  <c r="C67" i="3"/>
  <c r="E67" i="3"/>
  <c r="D67" i="3"/>
  <c r="F67" i="3" s="1"/>
  <c r="C51" i="3"/>
  <c r="E51" i="3"/>
  <c r="D51" i="3"/>
  <c r="D43" i="3"/>
  <c r="C43" i="3"/>
  <c r="E43" i="3"/>
  <c r="E302" i="3"/>
  <c r="C302" i="3"/>
  <c r="D302" i="3"/>
  <c r="F302" i="3" s="1"/>
  <c r="D294" i="3"/>
  <c r="C294" i="3"/>
  <c r="E294" i="3"/>
  <c r="E286" i="3"/>
  <c r="C286" i="3"/>
  <c r="E270" i="3"/>
  <c r="C270" i="3"/>
  <c r="D270" i="3"/>
  <c r="F270" i="3" s="1"/>
  <c r="D262" i="3"/>
  <c r="F262" i="3" s="1"/>
  <c r="J262" i="3" s="1"/>
  <c r="E262" i="3"/>
  <c r="C262" i="3"/>
  <c r="C246" i="3"/>
  <c r="E246" i="3"/>
  <c r="D246" i="3"/>
  <c r="E325" i="3"/>
  <c r="C325" i="3"/>
  <c r="E359" i="3"/>
  <c r="C359" i="3"/>
  <c r="D359" i="3"/>
  <c r="D347" i="3"/>
  <c r="F347" i="3" s="1"/>
  <c r="C347" i="3"/>
  <c r="E347" i="3"/>
  <c r="G347" i="3" s="1"/>
  <c r="C370" i="3"/>
  <c r="E370" i="3"/>
  <c r="D370" i="3"/>
  <c r="D432" i="3"/>
  <c r="E432" i="3"/>
  <c r="C432" i="3"/>
  <c r="C420" i="3"/>
  <c r="D420" i="3"/>
  <c r="D408" i="3"/>
  <c r="F408" i="3" s="1"/>
  <c r="E408" i="3"/>
  <c r="C408" i="3"/>
  <c r="D396" i="3"/>
  <c r="F396" i="3" s="1"/>
  <c r="E396" i="3"/>
  <c r="C388" i="3"/>
  <c r="E388" i="3"/>
  <c r="D388" i="3"/>
  <c r="D376" i="3"/>
  <c r="E376" i="3"/>
  <c r="C376" i="3"/>
  <c r="C494" i="3"/>
  <c r="D494" i="3"/>
  <c r="F494" i="3" s="1"/>
  <c r="D482" i="3"/>
  <c r="E482" i="3"/>
  <c r="C482" i="3"/>
  <c r="E466" i="3"/>
  <c r="C466" i="3"/>
  <c r="D462" i="3"/>
  <c r="E462" i="3"/>
  <c r="D446" i="3"/>
  <c r="F446" i="3" s="1"/>
  <c r="E446" i="3"/>
  <c r="C505" i="3"/>
  <c r="D505" i="3"/>
  <c r="F505" i="3" s="1"/>
  <c r="E505" i="3"/>
  <c r="E497" i="3"/>
  <c r="C497" i="3"/>
  <c r="D497" i="3"/>
  <c r="D527" i="3"/>
  <c r="F527" i="3" s="1"/>
  <c r="C527" i="3"/>
  <c r="C515" i="3"/>
  <c r="D515" i="3"/>
  <c r="C567" i="3"/>
  <c r="E567" i="3"/>
  <c r="D559" i="3"/>
  <c r="F559" i="3" s="1"/>
  <c r="E559" i="3"/>
  <c r="C559" i="3"/>
  <c r="C594" i="3"/>
  <c r="D594" i="3"/>
  <c r="F594" i="3" s="1"/>
  <c r="D590" i="3"/>
  <c r="E590" i="3"/>
  <c r="C590" i="3"/>
  <c r="C582" i="3"/>
  <c r="E582" i="3"/>
  <c r="E616" i="3"/>
  <c r="D616" i="3"/>
  <c r="F616" i="3" s="1"/>
  <c r="E608" i="3"/>
  <c r="D608" i="3"/>
  <c r="E604" i="3"/>
  <c r="D604" i="3"/>
  <c r="F604" i="3" s="1"/>
  <c r="E600" i="3"/>
  <c r="D600" i="3"/>
  <c r="C840" i="3"/>
  <c r="E820" i="3"/>
  <c r="E755" i="3"/>
  <c r="E747" i="3"/>
  <c r="E735" i="3"/>
  <c r="C723" i="3"/>
  <c r="D719" i="3"/>
  <c r="F719" i="3" s="1"/>
  <c r="C711" i="3"/>
  <c r="D703" i="3"/>
  <c r="F703" i="3" s="1"/>
  <c r="C657" i="3"/>
  <c r="D639" i="3"/>
  <c r="F639" i="3" s="1"/>
  <c r="C608" i="3"/>
  <c r="D32" i="3"/>
  <c r="C32" i="3"/>
  <c r="E32" i="3"/>
  <c r="E24" i="3"/>
  <c r="D24" i="3"/>
  <c r="F24" i="3" s="1"/>
  <c r="C24" i="3"/>
  <c r="C20" i="3"/>
  <c r="E20" i="3"/>
  <c r="D20" i="3"/>
  <c r="F20" i="3" s="1"/>
  <c r="C225" i="3"/>
  <c r="E225" i="3"/>
  <c r="D225" i="3"/>
  <c r="C217" i="3"/>
  <c r="E217" i="3"/>
  <c r="D217" i="3"/>
  <c r="F217" i="3" s="1"/>
  <c r="J217" i="3" s="1"/>
  <c r="C209" i="3"/>
  <c r="D209" i="3"/>
  <c r="F209" i="3" s="1"/>
  <c r="E209" i="3"/>
  <c r="E201" i="3"/>
  <c r="D201" i="3"/>
  <c r="C197" i="3"/>
  <c r="E197" i="3"/>
  <c r="D197" i="3"/>
  <c r="F197" i="3" s="1"/>
  <c r="E189" i="3"/>
  <c r="C189" i="3"/>
  <c r="D189" i="3"/>
  <c r="F189" i="3" s="1"/>
  <c r="E181" i="3"/>
  <c r="D181" i="3"/>
  <c r="F181" i="3" s="1"/>
  <c r="C181" i="3"/>
  <c r="C173" i="3"/>
  <c r="D173" i="3"/>
  <c r="F173" i="3" s="1"/>
  <c r="E173" i="3"/>
  <c r="D165" i="3"/>
  <c r="F165" i="3" s="1"/>
  <c r="C165" i="3"/>
  <c r="E165" i="3"/>
  <c r="E157" i="3"/>
  <c r="D157" i="3"/>
  <c r="F157" i="3" s="1"/>
  <c r="C157" i="3"/>
  <c r="E153" i="3"/>
  <c r="C153" i="3"/>
  <c r="D153" i="3"/>
  <c r="F153" i="3" s="1"/>
  <c r="E145" i="3"/>
  <c r="C145" i="3"/>
  <c r="D145" i="3"/>
  <c r="D141" i="3"/>
  <c r="F141" i="3" s="1"/>
  <c r="C141" i="3"/>
  <c r="E141" i="3"/>
  <c r="D133" i="3"/>
  <c r="F133" i="3" s="1"/>
  <c r="C133" i="3"/>
  <c r="E133" i="3"/>
  <c r="E129" i="3"/>
  <c r="C129" i="3"/>
  <c r="D129" i="3"/>
  <c r="F129" i="3" s="1"/>
  <c r="D125" i="3"/>
  <c r="C125" i="3"/>
  <c r="E125" i="3"/>
  <c r="D117" i="3"/>
  <c r="F117" i="3" s="1"/>
  <c r="E117" i="3"/>
  <c r="C117" i="3"/>
  <c r="C109" i="3"/>
  <c r="D109" i="3"/>
  <c r="F109" i="3" s="1"/>
  <c r="E109" i="3"/>
  <c r="C101" i="3"/>
  <c r="E101" i="3"/>
  <c r="D101" i="3"/>
  <c r="F101" i="3" s="1"/>
  <c r="D97" i="3"/>
  <c r="C97" i="3"/>
  <c r="E97" i="3"/>
  <c r="D89" i="3"/>
  <c r="F89" i="3" s="1"/>
  <c r="C89" i="3"/>
  <c r="E89" i="3"/>
  <c r="C85" i="3"/>
  <c r="E85" i="3"/>
  <c r="D85" i="3"/>
  <c r="C77" i="3"/>
  <c r="E77" i="3"/>
  <c r="D77" i="3"/>
  <c r="D69" i="3"/>
  <c r="F69" i="3" s="1"/>
  <c r="C69" i="3"/>
  <c r="E69" i="3"/>
  <c r="E65" i="3"/>
  <c r="D65" i="3"/>
  <c r="C65" i="3"/>
  <c r="C57" i="3"/>
  <c r="E57" i="3"/>
  <c r="D57" i="3"/>
  <c r="E49" i="3"/>
  <c r="D49" i="3"/>
  <c r="C49" i="3"/>
  <c r="E45" i="3"/>
  <c r="D45" i="3"/>
  <c r="C45" i="3"/>
  <c r="C37" i="3"/>
  <c r="E37" i="3"/>
  <c r="D37" i="3"/>
  <c r="F37" i="3" s="1"/>
  <c r="J37" i="3" s="1"/>
  <c r="C304" i="3"/>
  <c r="E304" i="3"/>
  <c r="D304" i="3"/>
  <c r="F304" i="3" s="1"/>
  <c r="E300" i="3"/>
  <c r="D300" i="3"/>
  <c r="F300" i="3" s="1"/>
  <c r="C292" i="3"/>
  <c r="E292" i="3"/>
  <c r="D292" i="3"/>
  <c r="G292" i="3" s="1"/>
  <c r="C284" i="3"/>
  <c r="D284" i="3"/>
  <c r="F284" i="3" s="1"/>
  <c r="E284" i="3"/>
  <c r="C276" i="3"/>
  <c r="D276" i="3"/>
  <c r="E276" i="3"/>
  <c r="C268" i="3"/>
  <c r="E268" i="3"/>
  <c r="D268" i="3"/>
  <c r="E260" i="3"/>
  <c r="C260" i="3"/>
  <c r="D260" i="3"/>
  <c r="D256" i="3"/>
  <c r="F256" i="3" s="1"/>
  <c r="E256" i="3"/>
  <c r="C256" i="3"/>
  <c r="C248" i="3"/>
  <c r="D248" i="3"/>
  <c r="F248" i="3" s="1"/>
  <c r="E248" i="3"/>
  <c r="D331" i="3"/>
  <c r="E331" i="3"/>
  <c r="C331" i="3"/>
  <c r="C323" i="3"/>
  <c r="D323" i="3"/>
  <c r="F323" i="3" s="1"/>
  <c r="E323" i="3"/>
  <c r="E315" i="3"/>
  <c r="D315" i="3"/>
  <c r="F315" i="3" s="1"/>
  <c r="C315" i="3"/>
  <c r="E311" i="3"/>
  <c r="C311" i="3"/>
  <c r="D311" i="3"/>
  <c r="C357" i="3"/>
  <c r="D357" i="3"/>
  <c r="C353" i="3"/>
  <c r="E353" i="3"/>
  <c r="D353" i="3"/>
  <c r="C345" i="3"/>
  <c r="E345" i="3"/>
  <c r="D345" i="3"/>
  <c r="C337" i="3"/>
  <c r="E337" i="3"/>
  <c r="G337" i="3" s="1"/>
  <c r="D337" i="3"/>
  <c r="E438" i="3"/>
  <c r="D438" i="3"/>
  <c r="F438" i="3" s="1"/>
  <c r="D430" i="3"/>
  <c r="F430" i="3" s="1"/>
  <c r="E430" i="3"/>
  <c r="C430" i="3"/>
  <c r="D426" i="3"/>
  <c r="F426" i="3" s="1"/>
  <c r="E426" i="3"/>
  <c r="H426" i="3" s="1"/>
  <c r="D418" i="3"/>
  <c r="C418" i="3"/>
  <c r="E410" i="3"/>
  <c r="D410" i="3"/>
  <c r="C410" i="3"/>
  <c r="E402" i="3"/>
  <c r="C402" i="3"/>
  <c r="D402" i="3"/>
  <c r="F402" i="3" s="1"/>
  <c r="E394" i="3"/>
  <c r="D394" i="3"/>
  <c r="F394" i="3" s="1"/>
  <c r="C394" i="3"/>
  <c r="E390" i="3"/>
  <c r="D390" i="3"/>
  <c r="C382" i="3"/>
  <c r="E382" i="3"/>
  <c r="D382" i="3"/>
  <c r="E374" i="3"/>
  <c r="D374" i="3"/>
  <c r="F374" i="3" s="1"/>
  <c r="C374" i="3"/>
  <c r="E492" i="3"/>
  <c r="C492" i="3"/>
  <c r="D492" i="3"/>
  <c r="F492" i="3" s="1"/>
  <c r="C484" i="3"/>
  <c r="D484" i="3"/>
  <c r="E476" i="3"/>
  <c r="C476" i="3"/>
  <c r="C472" i="3"/>
  <c r="E472" i="3"/>
  <c r="D472" i="3"/>
  <c r="E464" i="3"/>
  <c r="D464" i="3"/>
  <c r="F464" i="3" s="1"/>
  <c r="C464" i="3"/>
  <c r="C456" i="3"/>
  <c r="D456" i="3"/>
  <c r="F456" i="3" s="1"/>
  <c r="E448" i="3"/>
  <c r="D448" i="3"/>
  <c r="C444" i="3"/>
  <c r="E444" i="3"/>
  <c r="D507" i="3"/>
  <c r="F507" i="3" s="1"/>
  <c r="C507" i="3"/>
  <c r="E503" i="3"/>
  <c r="D503" i="3"/>
  <c r="F503" i="3" s="1"/>
  <c r="D541" i="3"/>
  <c r="E541" i="3"/>
  <c r="C541" i="3"/>
  <c r="D533" i="3"/>
  <c r="F533" i="3" s="1"/>
  <c r="C533" i="3"/>
  <c r="E533" i="3"/>
  <c r="C525" i="3"/>
  <c r="D525" i="3"/>
  <c r="F525" i="3" s="1"/>
  <c r="C521" i="3"/>
  <c r="E521" i="3"/>
  <c r="D521" i="3"/>
  <c r="E548" i="3"/>
  <c r="D548" i="3"/>
  <c r="D569" i="3"/>
  <c r="F569" i="3" s="1"/>
  <c r="E569" i="3"/>
  <c r="C569" i="3"/>
  <c r="C561" i="3"/>
  <c r="E561" i="3"/>
  <c r="C557" i="3"/>
  <c r="D557" i="3"/>
  <c r="F557" i="3" s="1"/>
  <c r="I557" i="3" s="1"/>
  <c r="E549" i="3"/>
  <c r="C549" i="3"/>
  <c r="E592" i="3"/>
  <c r="D592" i="3"/>
  <c r="C584" i="3"/>
  <c r="D584" i="3"/>
  <c r="F584" i="3" s="1"/>
  <c r="C618" i="3"/>
  <c r="D618" i="3"/>
  <c r="G618" i="3" s="1"/>
  <c r="C610" i="3"/>
  <c r="D610" i="3"/>
  <c r="F610" i="3" s="1"/>
  <c r="C602" i="3"/>
  <c r="D602" i="3"/>
  <c r="G602" i="3" s="1"/>
  <c r="H637" i="3"/>
  <c r="C621" i="3"/>
  <c r="E621" i="3"/>
  <c r="C31" i="3"/>
  <c r="D31" i="3"/>
  <c r="F31" i="3" s="1"/>
  <c r="E31" i="3"/>
  <c r="C27" i="3"/>
  <c r="E27" i="3"/>
  <c r="D27" i="3"/>
  <c r="F27" i="3" s="1"/>
  <c r="D23" i="3"/>
  <c r="F23" i="3" s="1"/>
  <c r="E23" i="3"/>
  <c r="C23" i="3"/>
  <c r="C19" i="3"/>
  <c r="D19" i="3"/>
  <c r="F19" i="3" s="1"/>
  <c r="E19" i="3"/>
  <c r="E15" i="3"/>
  <c r="D15" i="3"/>
  <c r="F15" i="3" s="1"/>
  <c r="C15" i="3"/>
  <c r="C224" i="3"/>
  <c r="E224" i="3"/>
  <c r="D224" i="3"/>
  <c r="E220" i="3"/>
  <c r="C220" i="3"/>
  <c r="D220" i="3"/>
  <c r="E216" i="3"/>
  <c r="D216" i="3"/>
  <c r="C216" i="3"/>
  <c r="E212" i="3"/>
  <c r="D212" i="3"/>
  <c r="C212" i="3"/>
  <c r="E208" i="3"/>
  <c r="D208" i="3"/>
  <c r="C208" i="3"/>
  <c r="E204" i="3"/>
  <c r="C204" i="3"/>
  <c r="D204" i="3"/>
  <c r="F204" i="3" s="1"/>
  <c r="E200" i="3"/>
  <c r="C200" i="3"/>
  <c r="D200" i="3"/>
  <c r="E196" i="3"/>
  <c r="D196" i="3"/>
  <c r="F196" i="3" s="1"/>
  <c r="C196" i="3"/>
  <c r="C192" i="3"/>
  <c r="E192" i="3"/>
  <c r="D192" i="3"/>
  <c r="D188" i="3"/>
  <c r="F188" i="3" s="1"/>
  <c r="E188" i="3"/>
  <c r="C188" i="3"/>
  <c r="D184" i="3"/>
  <c r="F184" i="3" s="1"/>
  <c r="E184" i="3"/>
  <c r="G184" i="3" s="1"/>
  <c r="C184" i="3"/>
  <c r="E180" i="3"/>
  <c r="C180" i="3"/>
  <c r="D180" i="3"/>
  <c r="E176" i="3"/>
  <c r="D176" i="3"/>
  <c r="C176" i="3"/>
  <c r="C172" i="3"/>
  <c r="E172" i="3"/>
  <c r="D172" i="3"/>
  <c r="C168" i="3"/>
  <c r="D168" i="3"/>
  <c r="E168" i="3"/>
  <c r="C164" i="3"/>
  <c r="E164" i="3"/>
  <c r="D164" i="3"/>
  <c r="D160" i="3"/>
  <c r="C160" i="3"/>
  <c r="E160" i="3"/>
  <c r="D156" i="3"/>
  <c r="F156" i="3" s="1"/>
  <c r="C156" i="3"/>
  <c r="E156" i="3"/>
  <c r="E152" i="3"/>
  <c r="D152" i="3"/>
  <c r="C152" i="3"/>
  <c r="C148" i="3"/>
  <c r="D148" i="3"/>
  <c r="E148" i="3"/>
  <c r="E144" i="3"/>
  <c r="D144" i="3"/>
  <c r="C144" i="3"/>
  <c r="D140" i="3"/>
  <c r="C140" i="3"/>
  <c r="E140" i="3"/>
  <c r="E136" i="3"/>
  <c r="C136" i="3"/>
  <c r="D136" i="3"/>
  <c r="D132" i="3"/>
  <c r="C132" i="3"/>
  <c r="E132" i="3"/>
  <c r="E128" i="3"/>
  <c r="D128" i="3"/>
  <c r="C128" i="3"/>
  <c r="D124" i="3"/>
  <c r="C124" i="3"/>
  <c r="E124" i="3"/>
  <c r="E120" i="3"/>
  <c r="C120" i="3"/>
  <c r="D120" i="3"/>
  <c r="D116" i="3"/>
  <c r="E116" i="3"/>
  <c r="C116" i="3"/>
  <c r="C112" i="3"/>
  <c r="E112" i="3"/>
  <c r="D112" i="3"/>
  <c r="C108" i="3"/>
  <c r="E108" i="3"/>
  <c r="D108" i="3"/>
  <c r="D104" i="3"/>
  <c r="E104" i="3"/>
  <c r="C104" i="3"/>
  <c r="C100" i="3"/>
  <c r="D100" i="3"/>
  <c r="E100" i="3"/>
  <c r="C96" i="3"/>
  <c r="E96" i="3"/>
  <c r="D96" i="3"/>
  <c r="F96" i="3" s="1"/>
  <c r="E92" i="3"/>
  <c r="C92" i="3"/>
  <c r="D92" i="3"/>
  <c r="D88" i="3"/>
  <c r="F88" i="3" s="1"/>
  <c r="C88" i="3"/>
  <c r="E88" i="3"/>
  <c r="E84" i="3"/>
  <c r="D84" i="3"/>
  <c r="F84" i="3" s="1"/>
  <c r="C84" i="3"/>
  <c r="C80" i="3"/>
  <c r="E80" i="3"/>
  <c r="D80" i="3"/>
  <c r="C76" i="3"/>
  <c r="D76" i="3"/>
  <c r="E76" i="3"/>
  <c r="E72" i="3"/>
  <c r="C72" i="3"/>
  <c r="D72" i="3"/>
  <c r="D68" i="3"/>
  <c r="F68" i="3" s="1"/>
  <c r="C68" i="3"/>
  <c r="E68" i="3"/>
  <c r="D64" i="3"/>
  <c r="C64" i="3"/>
  <c r="E64" i="3"/>
  <c r="D60" i="3"/>
  <c r="F60" i="3" s="1"/>
  <c r="C60" i="3"/>
  <c r="E60" i="3"/>
  <c r="D56" i="3"/>
  <c r="C56" i="3"/>
  <c r="E56" i="3"/>
  <c r="D52" i="3"/>
  <c r="C52" i="3"/>
  <c r="E52" i="3"/>
  <c r="D48" i="3"/>
  <c r="C48" i="3"/>
  <c r="E48" i="3"/>
  <c r="D44" i="3"/>
  <c r="F44" i="3" s="1"/>
  <c r="C44" i="3"/>
  <c r="E44" i="3"/>
  <c r="C40" i="3"/>
  <c r="D40" i="3"/>
  <c r="E40" i="3"/>
  <c r="D36" i="3"/>
  <c r="C36" i="3"/>
  <c r="E36" i="3"/>
  <c r="E307" i="3"/>
  <c r="C307" i="3"/>
  <c r="D307" i="3"/>
  <c r="F307" i="3" s="1"/>
  <c r="E303" i="3"/>
  <c r="D303" i="3"/>
  <c r="C303" i="3"/>
  <c r="E299" i="3"/>
  <c r="D299" i="3"/>
  <c r="F299" i="3" s="1"/>
  <c r="C299" i="3"/>
  <c r="E295" i="3"/>
  <c r="D295" i="3"/>
  <c r="F295" i="3" s="1"/>
  <c r="C295" i="3"/>
  <c r="C291" i="3"/>
  <c r="D291" i="3"/>
  <c r="F291" i="3" s="1"/>
  <c r="E291" i="3"/>
  <c r="D287" i="3"/>
  <c r="F287" i="3" s="1"/>
  <c r="J287" i="3" s="1"/>
  <c r="E287" i="3"/>
  <c r="C287" i="3"/>
  <c r="E283" i="3"/>
  <c r="D283" i="3"/>
  <c r="C283" i="3"/>
  <c r="E279" i="3"/>
  <c r="D279" i="3"/>
  <c r="C279" i="3"/>
  <c r="C275" i="3"/>
  <c r="E275" i="3"/>
  <c r="D275" i="3"/>
  <c r="F275" i="3" s="1"/>
  <c r="C271" i="3"/>
  <c r="E271" i="3"/>
  <c r="D271" i="3"/>
  <c r="D267" i="3"/>
  <c r="F267" i="3" s="1"/>
  <c r="C267" i="3"/>
  <c r="E267" i="3"/>
  <c r="C263" i="3"/>
  <c r="D263" i="3"/>
  <c r="D259" i="3"/>
  <c r="F259" i="3" s="1"/>
  <c r="E259" i="3"/>
  <c r="C259" i="3"/>
  <c r="E255" i="3"/>
  <c r="C255" i="3"/>
  <c r="D255" i="3"/>
  <c r="D251" i="3"/>
  <c r="E251" i="3"/>
  <c r="C251" i="3"/>
  <c r="C247" i="3"/>
  <c r="E247" i="3"/>
  <c r="D247" i="3"/>
  <c r="E334" i="3"/>
  <c r="D334" i="3"/>
  <c r="C334" i="3"/>
  <c r="E330" i="3"/>
  <c r="C330" i="3"/>
  <c r="D330" i="3"/>
  <c r="D326" i="3"/>
  <c r="E326" i="3"/>
  <c r="C326" i="3"/>
  <c r="C322" i="3"/>
  <c r="E322" i="3"/>
  <c r="D322" i="3"/>
  <c r="F322" i="3" s="1"/>
  <c r="E318" i="3"/>
  <c r="D318" i="3"/>
  <c r="C318" i="3"/>
  <c r="D314" i="3"/>
  <c r="F314" i="3" s="1"/>
  <c r="C314" i="3"/>
  <c r="E314" i="3"/>
  <c r="D310" i="3"/>
  <c r="E310" i="3"/>
  <c r="C310" i="3"/>
  <c r="D360" i="3"/>
  <c r="F360" i="3" s="1"/>
  <c r="E360" i="3"/>
  <c r="C360" i="3"/>
  <c r="E356" i="3"/>
  <c r="D356" i="3"/>
  <c r="C356" i="3"/>
  <c r="E352" i="3"/>
  <c r="D352" i="3"/>
  <c r="F352" i="3" s="1"/>
  <c r="C352" i="3"/>
  <c r="E348" i="3"/>
  <c r="D348" i="3"/>
  <c r="F348" i="3" s="1"/>
  <c r="C348" i="3"/>
  <c r="C344" i="3"/>
  <c r="D344" i="3"/>
  <c r="E344" i="3"/>
  <c r="C340" i="3"/>
  <c r="E340" i="3"/>
  <c r="D340" i="3"/>
  <c r="D336" i="3"/>
  <c r="F336" i="3" s="1"/>
  <c r="E336" i="3"/>
  <c r="C336" i="3"/>
  <c r="D441" i="3"/>
  <c r="E441" i="3"/>
  <c r="E437" i="3"/>
  <c r="C437" i="3"/>
  <c r="D437" i="3"/>
  <c r="E433" i="3"/>
  <c r="D433" i="3"/>
  <c r="C429" i="3"/>
  <c r="D429" i="3"/>
  <c r="D425" i="3"/>
  <c r="E425" i="3"/>
  <c r="C425" i="3"/>
  <c r="E421" i="3"/>
  <c r="D421" i="3"/>
  <c r="C421" i="3"/>
  <c r="C417" i="3"/>
  <c r="E417" i="3"/>
  <c r="D417" i="3"/>
  <c r="F417" i="3" s="1"/>
  <c r="D413" i="3"/>
  <c r="F413" i="3" s="1"/>
  <c r="C413" i="3"/>
  <c r="E413" i="3"/>
  <c r="E409" i="3"/>
  <c r="D409" i="3"/>
  <c r="C409" i="3"/>
  <c r="C405" i="3"/>
  <c r="E405" i="3"/>
  <c r="G405" i="3" s="1"/>
  <c r="D401" i="3"/>
  <c r="E401" i="3"/>
  <c r="C401" i="3"/>
  <c r="E397" i="3"/>
  <c r="C397" i="3"/>
  <c r="D397" i="3"/>
  <c r="F397" i="3" s="1"/>
  <c r="D393" i="3"/>
  <c r="C393" i="3"/>
  <c r="D389" i="3"/>
  <c r="F389" i="3" s="1"/>
  <c r="C389" i="3"/>
  <c r="E389" i="3"/>
  <c r="E385" i="3"/>
  <c r="D385" i="3"/>
  <c r="G385" i="3" s="1"/>
  <c r="C385" i="3"/>
  <c r="C381" i="3"/>
  <c r="E381" i="3"/>
  <c r="D381" i="3"/>
  <c r="E377" i="3"/>
  <c r="C377" i="3"/>
  <c r="E373" i="3"/>
  <c r="C373" i="3"/>
  <c r="D373" i="3"/>
  <c r="F373" i="3" s="1"/>
  <c r="D495" i="3"/>
  <c r="E495" i="3"/>
  <c r="C495" i="3"/>
  <c r="D491" i="3"/>
  <c r="F491" i="3" s="1"/>
  <c r="E491" i="3"/>
  <c r="D487" i="3"/>
  <c r="E487" i="3"/>
  <c r="C487" i="3"/>
  <c r="E483" i="3"/>
  <c r="D483" i="3"/>
  <c r="F483" i="3" s="1"/>
  <c r="D479" i="3"/>
  <c r="F479" i="3" s="1"/>
  <c r="C479" i="3"/>
  <c r="E479" i="3"/>
  <c r="D475" i="3"/>
  <c r="F475" i="3" s="1"/>
  <c r="E475" i="3"/>
  <c r="C475" i="3"/>
  <c r="C471" i="3"/>
  <c r="D471" i="3"/>
  <c r="F471" i="3" s="1"/>
  <c r="D467" i="3"/>
  <c r="F467" i="3" s="1"/>
  <c r="E467" i="3"/>
  <c r="C467" i="3"/>
  <c r="E463" i="3"/>
  <c r="C463" i="3"/>
  <c r="D463" i="3"/>
  <c r="F463" i="3" s="1"/>
  <c r="E459" i="3"/>
  <c r="D459" i="3"/>
  <c r="F459" i="3" s="1"/>
  <c r="C459" i="3"/>
  <c r="E455" i="3"/>
  <c r="D455" i="3"/>
  <c r="E451" i="3"/>
  <c r="C451" i="3"/>
  <c r="E447" i="3"/>
  <c r="C447" i="3"/>
  <c r="D447" i="3"/>
  <c r="F447" i="3" s="1"/>
  <c r="C514" i="3"/>
  <c r="E514" i="3"/>
  <c r="C510" i="3"/>
  <c r="D510" i="3"/>
  <c r="F510" i="3" s="1"/>
  <c r="E510" i="3"/>
  <c r="D506" i="3"/>
  <c r="E506" i="3"/>
  <c r="E502" i="3"/>
  <c r="C502" i="3"/>
  <c r="D502" i="3"/>
  <c r="E498" i="3"/>
  <c r="D498" i="3"/>
  <c r="E540" i="3"/>
  <c r="C540" i="3"/>
  <c r="C536" i="3"/>
  <c r="E536" i="3"/>
  <c r="D536" i="3"/>
  <c r="C532" i="3"/>
  <c r="E532" i="3"/>
  <c r="E528" i="3"/>
  <c r="D528" i="3"/>
  <c r="C528" i="3"/>
  <c r="E524" i="3"/>
  <c r="D524" i="3"/>
  <c r="F524" i="3" s="1"/>
  <c r="C520" i="3"/>
  <c r="D520" i="3"/>
  <c r="E520" i="3"/>
  <c r="C516" i="3"/>
  <c r="E516" i="3"/>
  <c r="D516" i="3"/>
  <c r="E576" i="3"/>
  <c r="D576" i="3"/>
  <c r="C572" i="3"/>
  <c r="D572" i="3"/>
  <c r="G572" i="3" s="1"/>
  <c r="C568" i="3"/>
  <c r="D568" i="3"/>
  <c r="E564" i="3"/>
  <c r="D564" i="3"/>
  <c r="E560" i="3"/>
  <c r="D560" i="3"/>
  <c r="F560" i="3" s="1"/>
  <c r="C556" i="3"/>
  <c r="D556" i="3"/>
  <c r="C552" i="3"/>
  <c r="D552" i="3"/>
  <c r="D599" i="3"/>
  <c r="F599" i="3" s="1"/>
  <c r="E599" i="3"/>
  <c r="C599" i="3"/>
  <c r="D595" i="3"/>
  <c r="E595" i="3"/>
  <c r="C595" i="3"/>
  <c r="D591" i="3"/>
  <c r="E591" i="3"/>
  <c r="C591" i="3"/>
  <c r="C587" i="3"/>
  <c r="E587" i="3"/>
  <c r="H587" i="3" s="1"/>
  <c r="C583" i="3"/>
  <c r="E583" i="3"/>
  <c r="D579" i="3"/>
  <c r="F579" i="3" s="1"/>
  <c r="E579" i="3"/>
  <c r="C579" i="3"/>
  <c r="C617" i="3"/>
  <c r="E617" i="3"/>
  <c r="C613" i="3"/>
  <c r="E613" i="3"/>
  <c r="C609" i="3"/>
  <c r="E609" i="3"/>
  <c r="C605" i="3"/>
  <c r="E605" i="3"/>
  <c r="C601" i="3"/>
  <c r="E601" i="3"/>
  <c r="E620" i="3"/>
  <c r="D620" i="3"/>
  <c r="C913" i="3"/>
  <c r="E911" i="3"/>
  <c r="D910" i="3"/>
  <c r="C909" i="3"/>
  <c r="E907" i="3"/>
  <c r="D906" i="3"/>
  <c r="G906" i="3" s="1"/>
  <c r="C905" i="3"/>
  <c r="E903" i="3"/>
  <c r="D902" i="3"/>
  <c r="C901" i="3"/>
  <c r="E899" i="3"/>
  <c r="D898" i="3"/>
  <c r="G898" i="3" s="1"/>
  <c r="C897" i="3"/>
  <c r="E895" i="3"/>
  <c r="D894" i="3"/>
  <c r="C893" i="3"/>
  <c r="E891" i="3"/>
  <c r="D890" i="3"/>
  <c r="C889" i="3"/>
  <c r="E887" i="3"/>
  <c r="D886" i="3"/>
  <c r="C885" i="3"/>
  <c r="E883" i="3"/>
  <c r="D882" i="3"/>
  <c r="C881" i="3"/>
  <c r="E879" i="3"/>
  <c r="D878" i="3"/>
  <c r="C877" i="3"/>
  <c r="E875" i="3"/>
  <c r="D874" i="3"/>
  <c r="C873" i="3"/>
  <c r="E871" i="3"/>
  <c r="D870" i="3"/>
  <c r="C869" i="3"/>
  <c r="D867" i="3"/>
  <c r="D865" i="3"/>
  <c r="E863" i="3"/>
  <c r="G863" i="3" s="1"/>
  <c r="C862" i="3"/>
  <c r="C860" i="3"/>
  <c r="D858" i="3"/>
  <c r="F858" i="3" s="1"/>
  <c r="I858" i="3" s="1"/>
  <c r="E856" i="3"/>
  <c r="H856" i="3" s="1"/>
  <c r="E854" i="3"/>
  <c r="C853" i="3"/>
  <c r="D851" i="3"/>
  <c r="D849" i="3"/>
  <c r="H849" i="3" s="1"/>
  <c r="E847" i="3"/>
  <c r="C846" i="3"/>
  <c r="C844" i="3"/>
  <c r="D842" i="3"/>
  <c r="G842" i="3" s="1"/>
  <c r="E840" i="3"/>
  <c r="G840" i="3" s="1"/>
  <c r="E838" i="3"/>
  <c r="C837" i="3"/>
  <c r="D835" i="3"/>
  <c r="D833" i="3"/>
  <c r="E831" i="3"/>
  <c r="H831" i="3" s="1"/>
  <c r="C830" i="3"/>
  <c r="C828" i="3"/>
  <c r="D826" i="3"/>
  <c r="E824" i="3"/>
  <c r="I824" i="3" s="1"/>
  <c r="E822" i="3"/>
  <c r="C821" i="3"/>
  <c r="D819" i="3"/>
  <c r="D817" i="3"/>
  <c r="G817" i="3" s="1"/>
  <c r="E815" i="3"/>
  <c r="C814" i="3"/>
  <c r="C812" i="3"/>
  <c r="D810" i="3"/>
  <c r="G810" i="3" s="1"/>
  <c r="E808" i="3"/>
  <c r="E806" i="3"/>
  <c r="C805" i="3"/>
  <c r="D803" i="3"/>
  <c r="F803" i="3" s="1"/>
  <c r="D801" i="3"/>
  <c r="E799" i="3"/>
  <c r="I799" i="3" s="1"/>
  <c r="C798" i="3"/>
  <c r="C796" i="3"/>
  <c r="D794" i="3"/>
  <c r="F794" i="3" s="1"/>
  <c r="E792" i="3"/>
  <c r="H792" i="3" s="1"/>
  <c r="E790" i="3"/>
  <c r="C789" i="3"/>
  <c r="D787" i="3"/>
  <c r="D774" i="3"/>
  <c r="E772" i="3"/>
  <c r="C771" i="3"/>
  <c r="C769" i="3"/>
  <c r="D767" i="3"/>
  <c r="C766" i="3"/>
  <c r="D764" i="3"/>
  <c r="E762" i="3"/>
  <c r="C761" i="3"/>
  <c r="C759" i="3"/>
  <c r="E757" i="3"/>
  <c r="D756" i="3"/>
  <c r="D754" i="3"/>
  <c r="E752" i="3"/>
  <c r="C751" i="3"/>
  <c r="D749" i="3"/>
  <c r="G749" i="3" s="1"/>
  <c r="C748" i="3"/>
  <c r="D746" i="3"/>
  <c r="D744" i="3"/>
  <c r="F744" i="3" s="1"/>
  <c r="J744" i="3" s="1"/>
  <c r="D741" i="3"/>
  <c r="F741" i="3" s="1"/>
  <c r="E739" i="3"/>
  <c r="C738" i="3"/>
  <c r="D736" i="3"/>
  <c r="F736" i="3" s="1"/>
  <c r="E734" i="3"/>
  <c r="G734" i="3" s="1"/>
  <c r="C733" i="3"/>
  <c r="E731" i="3"/>
  <c r="E729" i="3"/>
  <c r="C728" i="3"/>
  <c r="E726" i="3"/>
  <c r="D723" i="3"/>
  <c r="E721" i="3"/>
  <c r="I721" i="3" s="1"/>
  <c r="E719" i="3"/>
  <c r="D718" i="3"/>
  <c r="G718" i="3" s="1"/>
  <c r="H716" i="3"/>
  <c r="C715" i="3"/>
  <c r="D713" i="3"/>
  <c r="H713" i="3" s="1"/>
  <c r="E711" i="3"/>
  <c r="C710" i="3"/>
  <c r="D708" i="3"/>
  <c r="F708" i="3" s="1"/>
  <c r="I708" i="3" s="1"/>
  <c r="C707" i="3"/>
  <c r="D705" i="3"/>
  <c r="E703" i="3"/>
  <c r="C702" i="3"/>
  <c r="C700" i="3"/>
  <c r="D682" i="3"/>
  <c r="E680" i="3"/>
  <c r="I680" i="3" s="1"/>
  <c r="E678" i="3"/>
  <c r="C677" i="3"/>
  <c r="D675" i="3"/>
  <c r="D673" i="3"/>
  <c r="E671" i="3"/>
  <c r="C670" i="3"/>
  <c r="C668" i="3"/>
  <c r="D666" i="3"/>
  <c r="H666" i="3" s="1"/>
  <c r="E664" i="3"/>
  <c r="E662" i="3"/>
  <c r="C661" i="3"/>
  <c r="D659" i="3"/>
  <c r="D657" i="3"/>
  <c r="F657" i="3" s="1"/>
  <c r="I657" i="3" s="1"/>
  <c r="E655" i="3"/>
  <c r="G655" i="3" s="1"/>
  <c r="C654" i="3"/>
  <c r="C652" i="3"/>
  <c r="D650" i="3"/>
  <c r="E648" i="3"/>
  <c r="E646" i="3"/>
  <c r="G646" i="3" s="1"/>
  <c r="C645" i="3"/>
  <c r="D643" i="3"/>
  <c r="F643" i="3" s="1"/>
  <c r="D641" i="3"/>
  <c r="E639" i="3"/>
  <c r="C638" i="3"/>
  <c r="C636" i="3"/>
  <c r="D634" i="3"/>
  <c r="G634" i="3" s="1"/>
  <c r="E632" i="3"/>
  <c r="E630" i="3"/>
  <c r="C629" i="3"/>
  <c r="D627" i="3"/>
  <c r="D625" i="3"/>
  <c r="E623" i="3"/>
  <c r="C620" i="3"/>
  <c r="D609" i="3"/>
  <c r="F609" i="3" s="1"/>
  <c r="J609" i="3" s="1"/>
  <c r="C604" i="3"/>
  <c r="D583" i="3"/>
  <c r="E568" i="3"/>
  <c r="C564" i="3"/>
  <c r="C548" i="3"/>
  <c r="C524" i="3"/>
  <c r="C498" i="3"/>
  <c r="C491" i="3"/>
  <c r="E484" i="3"/>
  <c r="E471" i="3"/>
  <c r="D451" i="3"/>
  <c r="F451" i="3" s="1"/>
  <c r="D444" i="3"/>
  <c r="C438" i="3"/>
  <c r="C396" i="3"/>
  <c r="E357" i="3"/>
  <c r="C201" i="3"/>
  <c r="C26" i="3"/>
  <c r="E26" i="3"/>
  <c r="D26" i="3"/>
  <c r="F26" i="3" s="1"/>
  <c r="D219" i="3"/>
  <c r="F219" i="3" s="1"/>
  <c r="E219" i="3"/>
  <c r="C219" i="3"/>
  <c r="E191" i="3"/>
  <c r="D191" i="3"/>
  <c r="F191" i="3" s="1"/>
  <c r="C191" i="3"/>
  <c r="E175" i="3"/>
  <c r="C175" i="3"/>
  <c r="D175" i="3"/>
  <c r="D151" i="3"/>
  <c r="C151" i="3"/>
  <c r="E151" i="3"/>
  <c r="C123" i="3"/>
  <c r="E123" i="3"/>
  <c r="D123" i="3"/>
  <c r="F123" i="3" s="1"/>
  <c r="C103" i="3"/>
  <c r="D103" i="3"/>
  <c r="F103" i="3" s="1"/>
  <c r="E83" i="3"/>
  <c r="C83" i="3"/>
  <c r="D83" i="3"/>
  <c r="F83" i="3" s="1"/>
  <c r="D55" i="3"/>
  <c r="C55" i="3"/>
  <c r="E55" i="3"/>
  <c r="D306" i="3"/>
  <c r="F306" i="3" s="1"/>
  <c r="E306" i="3"/>
  <c r="E278" i="3"/>
  <c r="C278" i="3"/>
  <c r="D278" i="3"/>
  <c r="F278" i="3" s="1"/>
  <c r="E250" i="3"/>
  <c r="C250" i="3"/>
  <c r="D250" i="3"/>
  <c r="F250" i="3" s="1"/>
  <c r="E317" i="3"/>
  <c r="C317" i="3"/>
  <c r="D317" i="3"/>
  <c r="C343" i="3"/>
  <c r="E343" i="3"/>
  <c r="D343" i="3"/>
  <c r="D436" i="3"/>
  <c r="E436" i="3"/>
  <c r="C412" i="3"/>
  <c r="E412" i="3"/>
  <c r="D412" i="3"/>
  <c r="E380" i="3"/>
  <c r="D380" i="3"/>
  <c r="F380" i="3" s="1"/>
  <c r="C478" i="3"/>
  <c r="E478" i="3"/>
  <c r="J478" i="3" s="1"/>
  <c r="D454" i="3"/>
  <c r="C454" i="3"/>
  <c r="E454" i="3"/>
  <c r="D501" i="3"/>
  <c r="E501" i="3"/>
  <c r="D531" i="3"/>
  <c r="F531" i="3" s="1"/>
  <c r="E531" i="3"/>
  <c r="C531" i="3"/>
  <c r="D575" i="3"/>
  <c r="E575" i="3"/>
  <c r="C575" i="3"/>
  <c r="E551" i="3"/>
  <c r="D551" i="3"/>
  <c r="E908" i="3"/>
  <c r="E900" i="3"/>
  <c r="E892" i="3"/>
  <c r="E884" i="3"/>
  <c r="E876" i="3"/>
  <c r="E868" i="3"/>
  <c r="C824" i="3"/>
  <c r="E804" i="3"/>
  <c r="J804" i="3" s="1"/>
  <c r="E727" i="3"/>
  <c r="J727" i="3" s="1"/>
  <c r="C30" i="3"/>
  <c r="E30" i="3"/>
  <c r="D30" i="3"/>
  <c r="C223" i="3"/>
  <c r="D223" i="3"/>
  <c r="F223" i="3" s="1"/>
  <c r="E223" i="3"/>
  <c r="D207" i="3"/>
  <c r="F207" i="3" s="1"/>
  <c r="C207" i="3"/>
  <c r="E207" i="3"/>
  <c r="D195" i="3"/>
  <c r="C195" i="3"/>
  <c r="E195" i="3"/>
  <c r="E179" i="3"/>
  <c r="C179" i="3"/>
  <c r="D179" i="3"/>
  <c r="F179" i="3" s="1"/>
  <c r="C163" i="3"/>
  <c r="D163" i="3"/>
  <c r="F163" i="3" s="1"/>
  <c r="E163" i="3"/>
  <c r="E143" i="3"/>
  <c r="D143" i="3"/>
  <c r="F143" i="3" s="1"/>
  <c r="C143" i="3"/>
  <c r="C131" i="3"/>
  <c r="D131" i="3"/>
  <c r="F131" i="3" s="1"/>
  <c r="E131" i="3"/>
  <c r="E111" i="3"/>
  <c r="D111" i="3"/>
  <c r="C111" i="3"/>
  <c r="E91" i="3"/>
  <c r="C91" i="3"/>
  <c r="D91" i="3"/>
  <c r="C75" i="3"/>
  <c r="E75" i="3"/>
  <c r="D75" i="3"/>
  <c r="D59" i="3"/>
  <c r="C59" i="3"/>
  <c r="E59" i="3"/>
  <c r="D39" i="3"/>
  <c r="C39" i="3"/>
  <c r="E39" i="3"/>
  <c r="E290" i="3"/>
  <c r="D290" i="3"/>
  <c r="C290" i="3"/>
  <c r="E274" i="3"/>
  <c r="D274" i="3"/>
  <c r="F274" i="3" s="1"/>
  <c r="C274" i="3"/>
  <c r="D254" i="3"/>
  <c r="E254" i="3"/>
  <c r="C254" i="3"/>
  <c r="D329" i="3"/>
  <c r="F329" i="3" s="1"/>
  <c r="E329" i="3"/>
  <c r="C329" i="3"/>
  <c r="C313" i="3"/>
  <c r="E313" i="3"/>
  <c r="D351" i="3"/>
  <c r="F351" i="3" s="1"/>
  <c r="C351" i="3"/>
  <c r="D440" i="3"/>
  <c r="E440" i="3"/>
  <c r="C440" i="3"/>
  <c r="E428" i="3"/>
  <c r="D428" i="3"/>
  <c r="F428" i="3" s="1"/>
  <c r="C416" i="3"/>
  <c r="D416" i="3"/>
  <c r="D400" i="3"/>
  <c r="F400" i="3" s="1"/>
  <c r="E400" i="3"/>
  <c r="C400" i="3"/>
  <c r="E384" i="3"/>
  <c r="D384" i="3"/>
  <c r="F384" i="3" s="1"/>
  <c r="C384" i="3"/>
  <c r="D490" i="3"/>
  <c r="E490" i="3"/>
  <c r="C490" i="3"/>
  <c r="E470" i="3"/>
  <c r="D470" i="3"/>
  <c r="D450" i="3"/>
  <c r="F450" i="3" s="1"/>
  <c r="E450" i="3"/>
  <c r="C450" i="3"/>
  <c r="C509" i="3"/>
  <c r="E509" i="3"/>
  <c r="C535" i="3"/>
  <c r="D535" i="3"/>
  <c r="F535" i="3" s="1"/>
  <c r="C519" i="3"/>
  <c r="E519" i="3"/>
  <c r="D563" i="3"/>
  <c r="E563" i="3"/>
  <c r="C563" i="3"/>
  <c r="C555" i="3"/>
  <c r="E555" i="3"/>
  <c r="E586" i="3"/>
  <c r="D586" i="3"/>
  <c r="C578" i="3"/>
  <c r="D578" i="3"/>
  <c r="E612" i="3"/>
  <c r="D612" i="3"/>
  <c r="E904" i="3"/>
  <c r="E896" i="3"/>
  <c r="E888" i="3"/>
  <c r="E880" i="3"/>
  <c r="E872" i="3"/>
  <c r="C856" i="3"/>
  <c r="E836" i="3"/>
  <c r="C792" i="3"/>
  <c r="C731" i="3"/>
  <c r="C673" i="3"/>
  <c r="D653" i="3"/>
  <c r="H653" i="3" s="1"/>
  <c r="E635" i="3"/>
  <c r="D623" i="3"/>
  <c r="F623" i="3" s="1"/>
  <c r="D582" i="3"/>
  <c r="D567" i="3"/>
  <c r="E535" i="3"/>
  <c r="E515" i="3"/>
  <c r="D509" i="3"/>
  <c r="C503" i="3"/>
  <c r="D476" i="3"/>
  <c r="F476" i="3" s="1"/>
  <c r="C470" i="3"/>
  <c r="E456" i="3"/>
  <c r="C436" i="3"/>
  <c r="F405" i="3"/>
  <c r="C380" i="3"/>
  <c r="E351" i="3"/>
  <c r="D325" i="3"/>
  <c r="C300" i="3"/>
  <c r="E33" i="3"/>
  <c r="D33" i="3"/>
  <c r="C33" i="3"/>
  <c r="E29" i="3"/>
  <c r="D29" i="3"/>
  <c r="F29" i="3" s="1"/>
  <c r="C29" i="3"/>
  <c r="C25" i="3"/>
  <c r="E25" i="3"/>
  <c r="D25" i="3"/>
  <c r="F25" i="3" s="1"/>
  <c r="C21" i="3"/>
  <c r="E21" i="3"/>
  <c r="D21" i="3"/>
  <c r="F21" i="3" s="1"/>
  <c r="C17" i="3"/>
  <c r="D17" i="3"/>
  <c r="E17" i="3"/>
  <c r="D226" i="3"/>
  <c r="F226" i="3" s="1"/>
  <c r="C226" i="3"/>
  <c r="E226" i="3"/>
  <c r="C222" i="3"/>
  <c r="E222" i="3"/>
  <c r="D222" i="3"/>
  <c r="C218" i="3"/>
  <c r="D218" i="3"/>
  <c r="E218" i="3"/>
  <c r="C214" i="3"/>
  <c r="D214" i="3"/>
  <c r="E214" i="3"/>
  <c r="C210" i="3"/>
  <c r="E210" i="3"/>
  <c r="D210" i="3"/>
  <c r="F210" i="3" s="1"/>
  <c r="C206" i="3"/>
  <c r="E206" i="3"/>
  <c r="D206" i="3"/>
  <c r="C202" i="3"/>
  <c r="D202" i="3"/>
  <c r="E202" i="3"/>
  <c r="C198" i="3"/>
  <c r="D198" i="3"/>
  <c r="E198" i="3"/>
  <c r="C194" i="3"/>
  <c r="E194" i="3"/>
  <c r="D194" i="3"/>
  <c r="F194" i="3" s="1"/>
  <c r="E190" i="3"/>
  <c r="C190" i="3"/>
  <c r="D190" i="3"/>
  <c r="E186" i="3"/>
  <c r="D186" i="3"/>
  <c r="F186" i="3" s="1"/>
  <c r="C186" i="3"/>
  <c r="C182" i="3"/>
  <c r="D182" i="3"/>
  <c r="E182" i="3"/>
  <c r="D178" i="3"/>
  <c r="E178" i="3"/>
  <c r="C178" i="3"/>
  <c r="D174" i="3"/>
  <c r="F174" i="3" s="1"/>
  <c r="E174" i="3"/>
  <c r="D170" i="3"/>
  <c r="C170" i="3"/>
  <c r="E170" i="3"/>
  <c r="E166" i="3"/>
  <c r="D166" i="3"/>
  <c r="F166" i="3" s="1"/>
  <c r="C166" i="3"/>
  <c r="E162" i="3"/>
  <c r="D162" i="3"/>
  <c r="F162" i="3" s="1"/>
  <c r="C162" i="3"/>
  <c r="C158" i="3"/>
  <c r="D158" i="3"/>
  <c r="F158" i="3" s="1"/>
  <c r="E158" i="3"/>
  <c r="D154" i="3"/>
  <c r="F154" i="3" s="1"/>
  <c r="E154" i="3"/>
  <c r="C154" i="3"/>
  <c r="D150" i="3"/>
  <c r="C150" i="3"/>
  <c r="E150" i="3"/>
  <c r="E146" i="3"/>
  <c r="D146" i="3"/>
  <c r="C146" i="3"/>
  <c r="E142" i="3"/>
  <c r="D142" i="3"/>
  <c r="C142" i="3"/>
  <c r="C138" i="3"/>
  <c r="D138" i="3"/>
  <c r="E138" i="3"/>
  <c r="E134" i="3"/>
  <c r="D134" i="3"/>
  <c r="C134" i="3"/>
  <c r="C130" i="3"/>
  <c r="E130" i="3"/>
  <c r="D130" i="3"/>
  <c r="E126" i="3"/>
  <c r="D126" i="3"/>
  <c r="C126" i="3"/>
  <c r="C122" i="3"/>
  <c r="D122" i="3"/>
  <c r="E122" i="3"/>
  <c r="E118" i="3"/>
  <c r="D118" i="3"/>
  <c r="C118" i="3"/>
  <c r="C114" i="3"/>
  <c r="D114" i="3"/>
  <c r="E114" i="3"/>
  <c r="C110" i="3"/>
  <c r="E110" i="3"/>
  <c r="D110" i="3"/>
  <c r="E106" i="3"/>
  <c r="C106" i="3"/>
  <c r="D106" i="3"/>
  <c r="C102" i="3"/>
  <c r="E102" i="3"/>
  <c r="D102" i="3"/>
  <c r="D98" i="3"/>
  <c r="F98" i="3" s="1"/>
  <c r="C98" i="3"/>
  <c r="E98" i="3"/>
  <c r="C94" i="3"/>
  <c r="E94" i="3"/>
  <c r="D94" i="3"/>
  <c r="E90" i="3"/>
  <c r="D90" i="3"/>
  <c r="C90" i="3"/>
  <c r="C86" i="3"/>
  <c r="D86" i="3"/>
  <c r="F86" i="3" s="1"/>
  <c r="E86" i="3"/>
  <c r="D82" i="3"/>
  <c r="F82" i="3" s="1"/>
  <c r="E82" i="3"/>
  <c r="C82" i="3"/>
  <c r="D78" i="3"/>
  <c r="C78" i="3"/>
  <c r="E78" i="3"/>
  <c r="E74" i="3"/>
  <c r="D74" i="3"/>
  <c r="C74" i="3"/>
  <c r="D70" i="3"/>
  <c r="F70" i="3" s="1"/>
  <c r="C70" i="3"/>
  <c r="E70" i="3"/>
  <c r="E66" i="3"/>
  <c r="C66" i="3"/>
  <c r="D66" i="3"/>
  <c r="F66" i="3" s="1"/>
  <c r="E62" i="3"/>
  <c r="D62" i="3"/>
  <c r="F62" i="3" s="1"/>
  <c r="C62" i="3"/>
  <c r="D58" i="3"/>
  <c r="F58" i="3" s="1"/>
  <c r="C58" i="3"/>
  <c r="E58" i="3"/>
  <c r="D54" i="3"/>
  <c r="F54" i="3" s="1"/>
  <c r="C54" i="3"/>
  <c r="E54" i="3"/>
  <c r="E50" i="3"/>
  <c r="C50" i="3"/>
  <c r="D50" i="3"/>
  <c r="F50" i="3" s="1"/>
  <c r="E46" i="3"/>
  <c r="D46" i="3"/>
  <c r="F46" i="3" s="1"/>
  <c r="C46" i="3"/>
  <c r="D42" i="3"/>
  <c r="F42" i="3" s="1"/>
  <c r="C42" i="3"/>
  <c r="E42" i="3"/>
  <c r="D38" i="3"/>
  <c r="F38" i="3" s="1"/>
  <c r="C38" i="3"/>
  <c r="E38" i="3"/>
  <c r="E34" i="3"/>
  <c r="C34" i="3"/>
  <c r="D34" i="3"/>
  <c r="F34" i="3" s="1"/>
  <c r="C305" i="3"/>
  <c r="D305" i="3"/>
  <c r="F305" i="3" s="1"/>
  <c r="E305" i="3"/>
  <c r="E301" i="3"/>
  <c r="C301" i="3"/>
  <c r="D301" i="3"/>
  <c r="C297" i="3"/>
  <c r="E297" i="3"/>
  <c r="D297" i="3"/>
  <c r="D293" i="3"/>
  <c r="F293" i="3" s="1"/>
  <c r="C293" i="3"/>
  <c r="D289" i="3"/>
  <c r="F289" i="3" s="1"/>
  <c r="C289" i="3"/>
  <c r="E289" i="3"/>
  <c r="D285" i="3"/>
  <c r="E285" i="3"/>
  <c r="C285" i="3"/>
  <c r="C281" i="3"/>
  <c r="D281" i="3"/>
  <c r="F281" i="3" s="1"/>
  <c r="E281" i="3"/>
  <c r="C277" i="3"/>
  <c r="E277" i="3"/>
  <c r="D277" i="3"/>
  <c r="D273" i="3"/>
  <c r="F273" i="3" s="1"/>
  <c r="E273" i="3"/>
  <c r="D269" i="3"/>
  <c r="F269" i="3" s="1"/>
  <c r="C269" i="3"/>
  <c r="E269" i="3"/>
  <c r="D265" i="3"/>
  <c r="E265" i="3"/>
  <c r="C265" i="3"/>
  <c r="E261" i="3"/>
  <c r="C261" i="3"/>
  <c r="D261" i="3"/>
  <c r="F261" i="3" s="1"/>
  <c r="E257" i="3"/>
  <c r="D257" i="3"/>
  <c r="C257" i="3"/>
  <c r="C253" i="3"/>
  <c r="D253" i="3"/>
  <c r="F253" i="3" s="1"/>
  <c r="E253" i="3"/>
  <c r="D249" i="3"/>
  <c r="E249" i="3"/>
  <c r="C249" i="3"/>
  <c r="C245" i="3"/>
  <c r="D245" i="3"/>
  <c r="E245" i="3"/>
  <c r="C332" i="3"/>
  <c r="E332" i="3"/>
  <c r="I332" i="3" s="1"/>
  <c r="C328" i="3"/>
  <c r="D328" i="3"/>
  <c r="F328" i="3" s="1"/>
  <c r="E328" i="3"/>
  <c r="D324" i="3"/>
  <c r="E324" i="3"/>
  <c r="C324" i="3"/>
  <c r="C320" i="3"/>
  <c r="D320" i="3"/>
  <c r="F320" i="3" s="1"/>
  <c r="E320" i="3"/>
  <c r="E316" i="3"/>
  <c r="C316" i="3"/>
  <c r="D316" i="3"/>
  <c r="F316" i="3" s="1"/>
  <c r="D312" i="3"/>
  <c r="F312" i="3" s="1"/>
  <c r="E312" i="3"/>
  <c r="C312" i="3"/>
  <c r="E308" i="3"/>
  <c r="D308" i="3"/>
  <c r="C308" i="3"/>
  <c r="D358" i="3"/>
  <c r="F358" i="3" s="1"/>
  <c r="E358" i="3"/>
  <c r="C358" i="3"/>
  <c r="C354" i="3"/>
  <c r="D354" i="3"/>
  <c r="F354" i="3" s="1"/>
  <c r="E354" i="3"/>
  <c r="C350" i="3"/>
  <c r="E350" i="3"/>
  <c r="D350" i="3"/>
  <c r="F350" i="3" s="1"/>
  <c r="C346" i="3"/>
  <c r="E346" i="3"/>
  <c r="D346" i="3"/>
  <c r="F346" i="3" s="1"/>
  <c r="E342" i="3"/>
  <c r="D342" i="3"/>
  <c r="F342" i="3" s="1"/>
  <c r="C342" i="3"/>
  <c r="C338" i="3"/>
  <c r="D338" i="3"/>
  <c r="F338" i="3" s="1"/>
  <c r="E443" i="3"/>
  <c r="D443" i="3"/>
  <c r="F443" i="3" s="1"/>
  <c r="C443" i="3"/>
  <c r="C439" i="3"/>
  <c r="D439" i="3"/>
  <c r="F439" i="3" s="1"/>
  <c r="C435" i="3"/>
  <c r="D435" i="3"/>
  <c r="E435" i="3"/>
  <c r="E431" i="3"/>
  <c r="G431" i="3" s="1"/>
  <c r="C431" i="3"/>
  <c r="E427" i="3"/>
  <c r="C427" i="3"/>
  <c r="D427" i="3"/>
  <c r="F427" i="3" s="1"/>
  <c r="E423" i="3"/>
  <c r="D423" i="3"/>
  <c r="F423" i="3" s="1"/>
  <c r="C423" i="3"/>
  <c r="E419" i="3"/>
  <c r="D419" i="3"/>
  <c r="F419" i="3" s="1"/>
  <c r="C419" i="3"/>
  <c r="D415" i="3"/>
  <c r="E415" i="3"/>
  <c r="C415" i="3"/>
  <c r="C411" i="3"/>
  <c r="D411" i="3"/>
  <c r="C407" i="3"/>
  <c r="E407" i="3"/>
  <c r="E403" i="3"/>
  <c r="D403" i="3"/>
  <c r="F403" i="3" s="1"/>
  <c r="C399" i="3"/>
  <c r="D399" i="3"/>
  <c r="E395" i="3"/>
  <c r="D395" i="3"/>
  <c r="C395" i="3"/>
  <c r="C391" i="3"/>
  <c r="E391" i="3"/>
  <c r="D391" i="3"/>
  <c r="F391" i="3" s="1"/>
  <c r="D387" i="3"/>
  <c r="C387" i="3"/>
  <c r="E387" i="3"/>
  <c r="D383" i="3"/>
  <c r="H383" i="3" s="1"/>
  <c r="C383" i="3"/>
  <c r="E379" i="3"/>
  <c r="D379" i="3"/>
  <c r="C379" i="3"/>
  <c r="C375" i="3"/>
  <c r="D375" i="3"/>
  <c r="E375" i="3"/>
  <c r="C371" i="3"/>
  <c r="D371" i="3"/>
  <c r="F371" i="3" s="1"/>
  <c r="E371" i="3"/>
  <c r="E493" i="3"/>
  <c r="D493" i="3"/>
  <c r="F493" i="3" s="1"/>
  <c r="C489" i="3"/>
  <c r="D489" i="3"/>
  <c r="D485" i="3"/>
  <c r="F485" i="3" s="1"/>
  <c r="E485" i="3"/>
  <c r="C485" i="3"/>
  <c r="E481" i="3"/>
  <c r="C481" i="3"/>
  <c r="D477" i="3"/>
  <c r="F477" i="3" s="1"/>
  <c r="E477" i="3"/>
  <c r="C477" i="3"/>
  <c r="C473" i="3"/>
  <c r="E473" i="3"/>
  <c r="D469" i="3"/>
  <c r="C469" i="3"/>
  <c r="E469" i="3"/>
  <c r="E465" i="3"/>
  <c r="D465" i="3"/>
  <c r="F465" i="3" s="1"/>
  <c r="C461" i="3"/>
  <c r="D461" i="3"/>
  <c r="F461" i="3" s="1"/>
  <c r="E461" i="3"/>
  <c r="C457" i="3"/>
  <c r="E457" i="3"/>
  <c r="D457" i="3"/>
  <c r="F457" i="3" s="1"/>
  <c r="C453" i="3"/>
  <c r="E453" i="3"/>
  <c r="C449" i="3"/>
  <c r="D449" i="3"/>
  <c r="F449" i="3" s="1"/>
  <c r="I449" i="3" s="1"/>
  <c r="C445" i="3"/>
  <c r="D445" i="3"/>
  <c r="F445" i="3" s="1"/>
  <c r="E445" i="3"/>
  <c r="E512" i="3"/>
  <c r="C512" i="3"/>
  <c r="D512" i="3"/>
  <c r="E508" i="3"/>
  <c r="D508" i="3"/>
  <c r="F508" i="3" s="1"/>
  <c r="C508" i="3"/>
  <c r="C504" i="3"/>
  <c r="D504" i="3"/>
  <c r="C500" i="3"/>
  <c r="D500" i="3"/>
  <c r="F500" i="3" s="1"/>
  <c r="E500" i="3"/>
  <c r="C542" i="3"/>
  <c r="E542" i="3"/>
  <c r="D538" i="3"/>
  <c r="C538" i="3"/>
  <c r="E538" i="3"/>
  <c r="E534" i="3"/>
  <c r="D534" i="3"/>
  <c r="C530" i="3"/>
  <c r="D530" i="3"/>
  <c r="C526" i="3"/>
  <c r="E526" i="3"/>
  <c r="D526" i="3"/>
  <c r="D522" i="3"/>
  <c r="C522" i="3"/>
  <c r="E518" i="3"/>
  <c r="D518" i="3"/>
  <c r="F518" i="3" s="1"/>
  <c r="C518" i="3"/>
  <c r="D543" i="3"/>
  <c r="F543" i="3" s="1"/>
  <c r="C543" i="3"/>
  <c r="E543" i="3"/>
  <c r="D574" i="3"/>
  <c r="E574" i="3"/>
  <c r="C574" i="3"/>
  <c r="E570" i="3"/>
  <c r="D570" i="3"/>
  <c r="F570" i="3" s="1"/>
  <c r="C566" i="3"/>
  <c r="E566" i="3"/>
  <c r="C562" i="3"/>
  <c r="D562" i="3"/>
  <c r="F562" i="3" s="1"/>
  <c r="J562" i="3" s="1"/>
  <c r="D558" i="3"/>
  <c r="E558" i="3"/>
  <c r="C558" i="3"/>
  <c r="E554" i="3"/>
  <c r="D554" i="3"/>
  <c r="F554" i="3" s="1"/>
  <c r="D550" i="3"/>
  <c r="E550" i="3"/>
  <c r="C550" i="3"/>
  <c r="C597" i="3"/>
  <c r="E597" i="3"/>
  <c r="H597" i="3" s="1"/>
  <c r="C593" i="3"/>
  <c r="E593" i="3"/>
  <c r="C589" i="3"/>
  <c r="D589" i="3"/>
  <c r="F589" i="3" s="1"/>
  <c r="D585" i="3"/>
  <c r="F585" i="3" s="1"/>
  <c r="E585" i="3"/>
  <c r="C585" i="3"/>
  <c r="E581" i="3"/>
  <c r="D581" i="3"/>
  <c r="F581" i="3" s="1"/>
  <c r="C577" i="3"/>
  <c r="E577" i="3"/>
  <c r="J577" i="3" s="1"/>
  <c r="D615" i="3"/>
  <c r="F615" i="3" s="1"/>
  <c r="E615" i="3"/>
  <c r="C615" i="3"/>
  <c r="D611" i="3"/>
  <c r="F611" i="3" s="1"/>
  <c r="E611" i="3"/>
  <c r="C611" i="3"/>
  <c r="D607" i="3"/>
  <c r="E607" i="3"/>
  <c r="C607" i="3"/>
  <c r="D603" i="3"/>
  <c r="F603" i="3" s="1"/>
  <c r="E603" i="3"/>
  <c r="C603" i="3"/>
  <c r="C622" i="3"/>
  <c r="D622" i="3"/>
  <c r="F622" i="3" s="1"/>
  <c r="D912" i="3"/>
  <c r="F912" i="3" s="1"/>
  <c r="D908" i="3"/>
  <c r="F908" i="3" s="1"/>
  <c r="J908" i="3" s="1"/>
  <c r="D904" i="3"/>
  <c r="D900" i="3"/>
  <c r="F900" i="3" s="1"/>
  <c r="D896" i="3"/>
  <c r="F896" i="3" s="1"/>
  <c r="D892" i="3"/>
  <c r="D888" i="3"/>
  <c r="D884" i="3"/>
  <c r="F884" i="3" s="1"/>
  <c r="D880" i="3"/>
  <c r="D876" i="3"/>
  <c r="F876" i="3" s="1"/>
  <c r="D872" i="3"/>
  <c r="F872" i="3" s="1"/>
  <c r="C868" i="3"/>
  <c r="D866" i="3"/>
  <c r="F866" i="3" s="1"/>
  <c r="E864" i="3"/>
  <c r="H864" i="3" s="1"/>
  <c r="E862" i="3"/>
  <c r="C861" i="3"/>
  <c r="D859" i="3"/>
  <c r="F859" i="3" s="1"/>
  <c r="D857" i="3"/>
  <c r="E855" i="3"/>
  <c r="C852" i="3"/>
  <c r="D850" i="3"/>
  <c r="F850" i="3" s="1"/>
  <c r="E848" i="3"/>
  <c r="E846" i="3"/>
  <c r="C845" i="3"/>
  <c r="D843" i="3"/>
  <c r="D841" i="3"/>
  <c r="E839" i="3"/>
  <c r="C836" i="3"/>
  <c r="D834" i="3"/>
  <c r="F834" i="3" s="1"/>
  <c r="E832" i="3"/>
  <c r="H832" i="3" s="1"/>
  <c r="E830" i="3"/>
  <c r="H830" i="3" s="1"/>
  <c r="C829" i="3"/>
  <c r="D827" i="3"/>
  <c r="D825" i="3"/>
  <c r="E823" i="3"/>
  <c r="C820" i="3"/>
  <c r="D818" i="3"/>
  <c r="F818" i="3" s="1"/>
  <c r="E816" i="3"/>
  <c r="I816" i="3" s="1"/>
  <c r="E814" i="3"/>
  <c r="C813" i="3"/>
  <c r="D811" i="3"/>
  <c r="D809" i="3"/>
  <c r="G809" i="3" s="1"/>
  <c r="E807" i="3"/>
  <c r="C804" i="3"/>
  <c r="D802" i="3"/>
  <c r="F802" i="3" s="1"/>
  <c r="E800" i="3"/>
  <c r="G800" i="3" s="1"/>
  <c r="E798" i="3"/>
  <c r="J798" i="3" s="1"/>
  <c r="C797" i="3"/>
  <c r="D795" i="3"/>
  <c r="F795" i="3" s="1"/>
  <c r="J795" i="3" s="1"/>
  <c r="D793" i="3"/>
  <c r="E791" i="3"/>
  <c r="C788" i="3"/>
  <c r="D775" i="3"/>
  <c r="F775" i="3" s="1"/>
  <c r="E773" i="3"/>
  <c r="H773" i="3" s="1"/>
  <c r="E771" i="3"/>
  <c r="C770" i="3"/>
  <c r="D768" i="3"/>
  <c r="F768" i="3" s="1"/>
  <c r="E766" i="3"/>
  <c r="C765" i="3"/>
  <c r="E763" i="3"/>
  <c r="I763" i="3" s="1"/>
  <c r="E761" i="3"/>
  <c r="C760" i="3"/>
  <c r="E758" i="3"/>
  <c r="I758" i="3" s="1"/>
  <c r="D755" i="3"/>
  <c r="F755" i="3" s="1"/>
  <c r="E753" i="3"/>
  <c r="E751" i="3"/>
  <c r="D750" i="3"/>
  <c r="C747" i="3"/>
  <c r="D745" i="3"/>
  <c r="E743" i="3"/>
  <c r="G743" i="3" s="1"/>
  <c r="C742" i="3"/>
  <c r="E740" i="3"/>
  <c r="C739" i="3"/>
  <c r="C737" i="3"/>
  <c r="D735" i="3"/>
  <c r="D732" i="3"/>
  <c r="G732" i="3" s="1"/>
  <c r="E730" i="3"/>
  <c r="C727" i="3"/>
  <c r="E725" i="3"/>
  <c r="D724" i="3"/>
  <c r="D722" i="3"/>
  <c r="F722" i="3" s="1"/>
  <c r="I722" i="3" s="1"/>
  <c r="E720" i="3"/>
  <c r="D717" i="3"/>
  <c r="F717" i="3" s="1"/>
  <c r="C716" i="3"/>
  <c r="D714" i="3"/>
  <c r="D712" i="3"/>
  <c r="H712" i="3" s="1"/>
  <c r="D709" i="3"/>
  <c r="E707" i="3"/>
  <c r="G707" i="3" s="1"/>
  <c r="D706" i="3"/>
  <c r="H706" i="3" s="1"/>
  <c r="E704" i="3"/>
  <c r="E702" i="3"/>
  <c r="G702" i="3" s="1"/>
  <c r="C701" i="3"/>
  <c r="D699" i="3"/>
  <c r="D681" i="3"/>
  <c r="G681" i="3" s="1"/>
  <c r="E679" i="3"/>
  <c r="C676" i="3"/>
  <c r="D674" i="3"/>
  <c r="G674" i="3" s="1"/>
  <c r="E672" i="3"/>
  <c r="I672" i="3" s="1"/>
  <c r="E670" i="3"/>
  <c r="I670" i="3" s="1"/>
  <c r="C669" i="3"/>
  <c r="D667" i="3"/>
  <c r="F667" i="3" s="1"/>
  <c r="D665" i="3"/>
  <c r="F665" i="3" s="1"/>
  <c r="E663" i="3"/>
  <c r="C660" i="3"/>
  <c r="D658" i="3"/>
  <c r="F658" i="3" s="1"/>
  <c r="E656" i="3"/>
  <c r="E654" i="3"/>
  <c r="I654" i="3" s="1"/>
  <c r="C653" i="3"/>
  <c r="D651" i="3"/>
  <c r="F651" i="3" s="1"/>
  <c r="D649" i="3"/>
  <c r="H649" i="3" s="1"/>
  <c r="E647" i="3"/>
  <c r="C644" i="3"/>
  <c r="D642" i="3"/>
  <c r="F642" i="3" s="1"/>
  <c r="E640" i="3"/>
  <c r="I640" i="3" s="1"/>
  <c r="E638" i="3"/>
  <c r="C637" i="3"/>
  <c r="D635" i="3"/>
  <c r="F635" i="3" s="1"/>
  <c r="D633" i="3"/>
  <c r="E631" i="3"/>
  <c r="C628" i="3"/>
  <c r="D626" i="3"/>
  <c r="F626" i="3" s="1"/>
  <c r="J626" i="3" s="1"/>
  <c r="E624" i="3"/>
  <c r="I624" i="3" s="1"/>
  <c r="E622" i="3"/>
  <c r="D617" i="3"/>
  <c r="F617" i="3" s="1"/>
  <c r="C612" i="3"/>
  <c r="D601" i="3"/>
  <c r="F601" i="3" s="1"/>
  <c r="C586" i="3"/>
  <c r="C581" i="3"/>
  <c r="C576" i="3"/>
  <c r="D566" i="3"/>
  <c r="D561" i="3"/>
  <c r="E556" i="3"/>
  <c r="C551" i="3"/>
  <c r="D540" i="3"/>
  <c r="C534" i="3"/>
  <c r="E527" i="3"/>
  <c r="G527" i="3" s="1"/>
  <c r="D514" i="3"/>
  <c r="E507" i="3"/>
  <c r="C501" i="3"/>
  <c r="E494" i="3"/>
  <c r="D481" i="3"/>
  <c r="F481" i="3" s="1"/>
  <c r="C462" i="3"/>
  <c r="C455" i="3"/>
  <c r="C448" i="3"/>
  <c r="C441" i="3"/>
  <c r="C428" i="3"/>
  <c r="E420" i="3"/>
  <c r="E411" i="3"/>
  <c r="C403" i="3"/>
  <c r="C390" i="3"/>
  <c r="D377" i="3"/>
  <c r="E293" i="3"/>
  <c r="E263" i="3"/>
  <c r="G263" i="3" s="1"/>
  <c r="D147" i="3"/>
  <c r="F147" i="3" s="1"/>
  <c r="C18" i="3"/>
  <c r="D18" i="3"/>
  <c r="F18" i="3" s="1"/>
  <c r="E18" i="3"/>
  <c r="E215" i="3"/>
  <c r="C215" i="3"/>
  <c r="D215" i="3"/>
  <c r="F215" i="3" s="1"/>
  <c r="D203" i="3"/>
  <c r="F203" i="3" s="1"/>
  <c r="E203" i="3"/>
  <c r="C203" i="3"/>
  <c r="C183" i="3"/>
  <c r="D183" i="3"/>
  <c r="F183" i="3" s="1"/>
  <c r="E183" i="3"/>
  <c r="C167" i="3"/>
  <c r="E167" i="3"/>
  <c r="D167" i="3"/>
  <c r="F167" i="3" s="1"/>
  <c r="C155" i="3"/>
  <c r="E155" i="3"/>
  <c r="D155" i="3"/>
  <c r="F155" i="3" s="1"/>
  <c r="C139" i="3"/>
  <c r="E139" i="3"/>
  <c r="D139" i="3"/>
  <c r="C115" i="3"/>
  <c r="D115" i="3"/>
  <c r="F115" i="3" s="1"/>
  <c r="E115" i="3"/>
  <c r="E99" i="3"/>
  <c r="D99" i="3"/>
  <c r="F99" i="3" s="1"/>
  <c r="C99" i="3"/>
  <c r="E79" i="3"/>
  <c r="D79" i="3"/>
  <c r="C79" i="3"/>
  <c r="C63" i="3"/>
  <c r="D63" i="3"/>
  <c r="F63" i="3" s="1"/>
  <c r="E63" i="3"/>
  <c r="C47" i="3"/>
  <c r="D47" i="3"/>
  <c r="F47" i="3" s="1"/>
  <c r="E47" i="3"/>
  <c r="C35" i="3"/>
  <c r="E35" i="3"/>
  <c r="D35" i="3"/>
  <c r="F35" i="3" s="1"/>
  <c r="D298" i="3"/>
  <c r="C298" i="3"/>
  <c r="E298" i="3"/>
  <c r="C282" i="3"/>
  <c r="E282" i="3"/>
  <c r="D282" i="3"/>
  <c r="E266" i="3"/>
  <c r="D266" i="3"/>
  <c r="C266" i="3"/>
  <c r="C258" i="3"/>
  <c r="D258" i="3"/>
  <c r="F258" i="3" s="1"/>
  <c r="E258" i="3"/>
  <c r="D333" i="3"/>
  <c r="F333" i="3" s="1"/>
  <c r="C333" i="3"/>
  <c r="E333" i="3"/>
  <c r="C321" i="3"/>
  <c r="E321" i="3"/>
  <c r="D321" i="3"/>
  <c r="F321" i="3" s="1"/>
  <c r="C309" i="3"/>
  <c r="D309" i="3"/>
  <c r="F309" i="3" s="1"/>
  <c r="E309" i="3"/>
  <c r="C355" i="3"/>
  <c r="E355" i="3"/>
  <c r="D355" i="3"/>
  <c r="C339" i="3"/>
  <c r="D339" i="3"/>
  <c r="F339" i="3" s="1"/>
  <c r="E339" i="3"/>
  <c r="C424" i="3"/>
  <c r="D424" i="3"/>
  <c r="C404" i="3"/>
  <c r="E404" i="3"/>
  <c r="D404" i="3"/>
  <c r="C392" i="3"/>
  <c r="E392" i="3"/>
  <c r="D392" i="3"/>
  <c r="F392" i="3" s="1"/>
  <c r="D372" i="3"/>
  <c r="F372" i="3" s="1"/>
  <c r="E372" i="3"/>
  <c r="E486" i="3"/>
  <c r="C486" i="3"/>
  <c r="D474" i="3"/>
  <c r="C474" i="3"/>
  <c r="E474" i="3"/>
  <c r="D458" i="3"/>
  <c r="F458" i="3" s="1"/>
  <c r="J458" i="3" s="1"/>
  <c r="C458" i="3"/>
  <c r="E513" i="3"/>
  <c r="D513" i="3"/>
  <c r="C513" i="3"/>
  <c r="D539" i="3"/>
  <c r="F539" i="3" s="1"/>
  <c r="E539" i="3"/>
  <c r="C539" i="3"/>
  <c r="D523" i="3"/>
  <c r="F523" i="3" s="1"/>
  <c r="C523" i="3"/>
  <c r="E523" i="3"/>
  <c r="C571" i="3"/>
  <c r="E571" i="3"/>
  <c r="H571" i="3" s="1"/>
  <c r="C598" i="3"/>
  <c r="D598" i="3"/>
  <c r="F598" i="3" s="1"/>
  <c r="D619" i="3"/>
  <c r="E619" i="3"/>
  <c r="C619" i="3"/>
  <c r="H657" i="3"/>
  <c r="E912" i="3"/>
  <c r="E852" i="3"/>
  <c r="I852" i="3" s="1"/>
  <c r="C808" i="3"/>
  <c r="E788" i="3"/>
  <c r="J788" i="3" s="1"/>
  <c r="E775" i="3"/>
  <c r="C767" i="3"/>
  <c r="D669" i="3"/>
  <c r="E28" i="3"/>
  <c r="D28" i="3"/>
  <c r="F28" i="3" s="1"/>
  <c r="C28" i="3"/>
  <c r="C16" i="3"/>
  <c r="E16" i="3"/>
  <c r="D16" i="3"/>
  <c r="F16" i="3" s="1"/>
  <c r="E221" i="3"/>
  <c r="D221" i="3"/>
  <c r="F221" i="3" s="1"/>
  <c r="C221" i="3"/>
  <c r="C213" i="3"/>
  <c r="E213" i="3"/>
  <c r="D213" i="3"/>
  <c r="F213" i="3" s="1"/>
  <c r="D205" i="3"/>
  <c r="F205" i="3" s="1"/>
  <c r="E205" i="3"/>
  <c r="C205" i="3"/>
  <c r="C193" i="3"/>
  <c r="D193" i="3"/>
  <c r="F193" i="3" s="1"/>
  <c r="E193" i="3"/>
  <c r="E185" i="3"/>
  <c r="C185" i="3"/>
  <c r="D185" i="3"/>
  <c r="F185" i="3" s="1"/>
  <c r="C177" i="3"/>
  <c r="D177" i="3"/>
  <c r="F177" i="3" s="1"/>
  <c r="E177" i="3"/>
  <c r="C169" i="3"/>
  <c r="E169" i="3"/>
  <c r="D169" i="3"/>
  <c r="F169" i="3" s="1"/>
  <c r="D161" i="3"/>
  <c r="F161" i="3" s="1"/>
  <c r="C161" i="3"/>
  <c r="E161" i="3"/>
  <c r="C149" i="3"/>
  <c r="E149" i="3"/>
  <c r="D149" i="3"/>
  <c r="F149" i="3" s="1"/>
  <c r="E137" i="3"/>
  <c r="D137" i="3"/>
  <c r="F137" i="3" s="1"/>
  <c r="C137" i="3"/>
  <c r="E121" i="3"/>
  <c r="D121" i="3"/>
  <c r="C121" i="3"/>
  <c r="C113" i="3"/>
  <c r="E113" i="3"/>
  <c r="D113" i="3"/>
  <c r="F113" i="3" s="1"/>
  <c r="D105" i="3"/>
  <c r="F105" i="3" s="1"/>
  <c r="E105" i="3"/>
  <c r="C105" i="3"/>
  <c r="E93" i="3"/>
  <c r="D93" i="3"/>
  <c r="C93" i="3"/>
  <c r="C81" i="3"/>
  <c r="D81" i="3"/>
  <c r="F81" i="3" s="1"/>
  <c r="E81" i="3"/>
  <c r="E73" i="3"/>
  <c r="C73" i="3"/>
  <c r="D73" i="3"/>
  <c r="F73" i="3" s="1"/>
  <c r="E61" i="3"/>
  <c r="D61" i="3"/>
  <c r="F61" i="3" s="1"/>
  <c r="C61" i="3"/>
  <c r="C53" i="3"/>
  <c r="E53" i="3"/>
  <c r="D53" i="3"/>
  <c r="C41" i="3"/>
  <c r="E41" i="3"/>
  <c r="D41" i="3"/>
  <c r="F41" i="3" s="1"/>
  <c r="E244" i="3"/>
  <c r="D244" i="3"/>
  <c r="C296" i="3"/>
  <c r="D296" i="3"/>
  <c r="F296" i="3" s="1"/>
  <c r="E296" i="3"/>
  <c r="C288" i="3"/>
  <c r="E288" i="3"/>
  <c r="D288" i="3"/>
  <c r="F288" i="3" s="1"/>
  <c r="C280" i="3"/>
  <c r="D280" i="3"/>
  <c r="C272" i="3"/>
  <c r="E272" i="3"/>
  <c r="D272" i="3"/>
  <c r="D264" i="3"/>
  <c r="C264" i="3"/>
  <c r="E264" i="3"/>
  <c r="C252" i="3"/>
  <c r="E252" i="3"/>
  <c r="D252" i="3"/>
  <c r="E335" i="3"/>
  <c r="C335" i="3"/>
  <c r="D335" i="3"/>
  <c r="F335" i="3" s="1"/>
  <c r="C327" i="3"/>
  <c r="E327" i="3"/>
  <c r="D327" i="3"/>
  <c r="C319" i="3"/>
  <c r="E319" i="3"/>
  <c r="E361" i="3"/>
  <c r="D361" i="3"/>
  <c r="C361" i="3"/>
  <c r="C349" i="3"/>
  <c r="D349" i="3"/>
  <c r="F349" i="3" s="1"/>
  <c r="E349" i="3"/>
  <c r="D341" i="3"/>
  <c r="F341" i="3" s="1"/>
  <c r="C341" i="3"/>
  <c r="E341" i="3"/>
  <c r="E442" i="3"/>
  <c r="C442" i="3"/>
  <c r="D442" i="3"/>
  <c r="C434" i="3"/>
  <c r="E434" i="3"/>
  <c r="E422" i="3"/>
  <c r="I422" i="3" s="1"/>
  <c r="C422" i="3"/>
  <c r="E414" i="3"/>
  <c r="D414" i="3"/>
  <c r="C406" i="3"/>
  <c r="D406" i="3"/>
  <c r="E406" i="3"/>
  <c r="E398" i="3"/>
  <c r="D398" i="3"/>
  <c r="C398" i="3"/>
  <c r="E386" i="3"/>
  <c r="C386" i="3"/>
  <c r="D378" i="3"/>
  <c r="F378" i="3" s="1"/>
  <c r="C378" i="3"/>
  <c r="E378" i="3"/>
  <c r="E496" i="3"/>
  <c r="C496" i="3"/>
  <c r="C488" i="3"/>
  <c r="E488" i="3"/>
  <c r="G488" i="3" s="1"/>
  <c r="E480" i="3"/>
  <c r="D480" i="3"/>
  <c r="C468" i="3"/>
  <c r="E468" i="3"/>
  <c r="G468" i="3" s="1"/>
  <c r="C460" i="3"/>
  <c r="E460" i="3"/>
  <c r="D452" i="3"/>
  <c r="F452" i="3" s="1"/>
  <c r="E452" i="3"/>
  <c r="C452" i="3"/>
  <c r="D511" i="3"/>
  <c r="F511" i="3" s="1"/>
  <c r="E511" i="3"/>
  <c r="C499" i="3"/>
  <c r="E499" i="3"/>
  <c r="C537" i="3"/>
  <c r="E537" i="3"/>
  <c r="G537" i="3" s="1"/>
  <c r="E529" i="3"/>
  <c r="D529" i="3"/>
  <c r="D517" i="3"/>
  <c r="H517" i="3" s="1"/>
  <c r="C517" i="3"/>
  <c r="C573" i="3"/>
  <c r="D573" i="3"/>
  <c r="E565" i="3"/>
  <c r="D565" i="3"/>
  <c r="D553" i="3"/>
  <c r="F553" i="3" s="1"/>
  <c r="E553" i="3"/>
  <c r="C553" i="3"/>
  <c r="E596" i="3"/>
  <c r="D596" i="3"/>
  <c r="F596" i="3" s="1"/>
  <c r="C588" i="3"/>
  <c r="D588" i="3"/>
  <c r="E580" i="3"/>
  <c r="D580" i="3"/>
  <c r="C614" i="3"/>
  <c r="D614" i="3"/>
  <c r="G614" i="3" s="1"/>
  <c r="C606" i="3"/>
  <c r="D606" i="3"/>
  <c r="G606" i="3" s="1"/>
  <c r="I765" i="3"/>
  <c r="C864" i="3"/>
  <c r="E860" i="3"/>
  <c r="I860" i="3" s="1"/>
  <c r="C848" i="3"/>
  <c r="E844" i="3"/>
  <c r="I844" i="3" s="1"/>
  <c r="C832" i="3"/>
  <c r="E828" i="3"/>
  <c r="I828" i="3" s="1"/>
  <c r="C816" i="3"/>
  <c r="E812" i="3"/>
  <c r="C800" i="3"/>
  <c r="E796" i="3"/>
  <c r="I796" i="3" s="1"/>
  <c r="E787" i="3"/>
  <c r="C773" i="3"/>
  <c r="E769" i="3"/>
  <c r="I769" i="3" s="1"/>
  <c r="C763" i="3"/>
  <c r="E759" i="3"/>
  <c r="G759" i="3" s="1"/>
  <c r="C758" i="3"/>
  <c r="E756" i="3"/>
  <c r="C753" i="3"/>
  <c r="D748" i="3"/>
  <c r="G748" i="3" s="1"/>
  <c r="E746" i="3"/>
  <c r="C743" i="3"/>
  <c r="E741" i="3"/>
  <c r="D740" i="3"/>
  <c r="D738" i="3"/>
  <c r="F738" i="3" s="1"/>
  <c r="J738" i="3" s="1"/>
  <c r="E736" i="3"/>
  <c r="D733" i="3"/>
  <c r="C732" i="3"/>
  <c r="D730" i="3"/>
  <c r="F730" i="3" s="1"/>
  <c r="D728" i="3"/>
  <c r="F728" i="3" s="1"/>
  <c r="D725" i="3"/>
  <c r="C722" i="3"/>
  <c r="D720" i="3"/>
  <c r="F720" i="3" s="1"/>
  <c r="C717" i="3"/>
  <c r="E715" i="3"/>
  <c r="C712" i="3"/>
  <c r="E710" i="3"/>
  <c r="C704" i="3"/>
  <c r="E700" i="3"/>
  <c r="J700" i="3" s="1"/>
  <c r="C681" i="3"/>
  <c r="D679" i="3"/>
  <c r="F679" i="3" s="1"/>
  <c r="D677" i="3"/>
  <c r="E675" i="3"/>
  <c r="C672" i="3"/>
  <c r="E668" i="3"/>
  <c r="C665" i="3"/>
  <c r="D663" i="3"/>
  <c r="D661" i="3"/>
  <c r="E659" i="3"/>
  <c r="C656" i="3"/>
  <c r="E652" i="3"/>
  <c r="I652" i="3" s="1"/>
  <c r="C649" i="3"/>
  <c r="D647" i="3"/>
  <c r="F647" i="3" s="1"/>
  <c r="D645" i="3"/>
  <c r="F645" i="3" s="1"/>
  <c r="E643" i="3"/>
  <c r="C640" i="3"/>
  <c r="E636" i="3"/>
  <c r="I636" i="3" s="1"/>
  <c r="C633" i="3"/>
  <c r="D631" i="3"/>
  <c r="F631" i="3" s="1"/>
  <c r="D629" i="3"/>
  <c r="E627" i="3"/>
  <c r="C624" i="3"/>
  <c r="D621" i="3"/>
  <c r="F621" i="3" s="1"/>
  <c r="C616" i="3"/>
  <c r="E610" i="3"/>
  <c r="D605" i="3"/>
  <c r="C600" i="3"/>
  <c r="E594" i="3"/>
  <c r="E589" i="3"/>
  <c r="E584" i="3"/>
  <c r="C580" i="3"/>
  <c r="C570" i="3"/>
  <c r="C565" i="3"/>
  <c r="C560" i="3"/>
  <c r="D555" i="3"/>
  <c r="D549" i="3"/>
  <c r="D532" i="3"/>
  <c r="F532" i="3" s="1"/>
  <c r="E525" i="3"/>
  <c r="D519" i="3"/>
  <c r="C506" i="3"/>
  <c r="D499" i="3"/>
  <c r="F499" i="3" s="1"/>
  <c r="C493" i="3"/>
  <c r="D486" i="3"/>
  <c r="C480" i="3"/>
  <c r="D473" i="3"/>
  <c r="F473" i="3" s="1"/>
  <c r="D466" i="3"/>
  <c r="H466" i="3" s="1"/>
  <c r="D460" i="3"/>
  <c r="D453" i="3"/>
  <c r="C446" i="3"/>
  <c r="E439" i="3"/>
  <c r="C433" i="3"/>
  <c r="C426" i="3"/>
  <c r="E418" i="3"/>
  <c r="E399" i="3"/>
  <c r="D386" i="3"/>
  <c r="C372" i="3"/>
  <c r="E338" i="3"/>
  <c r="D313" i="3"/>
  <c r="D286" i="3"/>
  <c r="F286" i="3" s="1"/>
  <c r="C244" i="3"/>
  <c r="E103" i="3"/>
  <c r="F576" i="3"/>
  <c r="F80" i="3"/>
  <c r="H909" i="3"/>
  <c r="F593" i="3"/>
  <c r="F552" i="3"/>
  <c r="G889" i="3"/>
  <c r="G869" i="3"/>
  <c r="G853" i="3"/>
  <c r="G821" i="3"/>
  <c r="G813" i="3"/>
  <c r="G805" i="3"/>
  <c r="G789" i="3"/>
  <c r="F285" i="3"/>
  <c r="J822" i="3"/>
  <c r="F353" i="3"/>
  <c r="F468" i="3"/>
  <c r="I189" i="3"/>
  <c r="G897" i="3"/>
  <c r="G838" i="3"/>
  <c r="I664" i="3"/>
  <c r="G660" i="3"/>
  <c r="F909" i="3"/>
  <c r="F895" i="3"/>
  <c r="F889" i="3"/>
  <c r="J889" i="3" s="1"/>
  <c r="G765" i="3"/>
  <c r="G727" i="3"/>
  <c r="J716" i="3"/>
  <c r="I471" i="3"/>
  <c r="G505" i="3"/>
  <c r="H820" i="3"/>
  <c r="H808" i="3"/>
  <c r="H805" i="3"/>
  <c r="J765" i="3"/>
  <c r="J761" i="3"/>
  <c r="J731" i="3"/>
  <c r="H644" i="3"/>
  <c r="I853" i="3"/>
  <c r="I805" i="3"/>
  <c r="I795" i="3"/>
  <c r="I637" i="3"/>
  <c r="G628" i="3"/>
  <c r="I626" i="3"/>
  <c r="I613" i="3"/>
  <c r="F407" i="3"/>
  <c r="H388" i="3"/>
  <c r="J630" i="3"/>
  <c r="J637" i="3"/>
  <c r="F431" i="3"/>
  <c r="F337" i="3"/>
  <c r="F178" i="3"/>
  <c r="F294" i="3"/>
  <c r="F212" i="3"/>
  <c r="F180" i="3"/>
  <c r="I270" i="3"/>
  <c r="F279" i="3"/>
  <c r="F127" i="3"/>
  <c r="F125" i="3"/>
  <c r="H217" i="3"/>
  <c r="G276" i="3"/>
  <c r="F100" i="3"/>
  <c r="G135" i="3"/>
  <c r="H147" i="3"/>
  <c r="F85" i="3"/>
  <c r="F65" i="3"/>
  <c r="F57" i="3"/>
  <c r="G26" i="3" l="1"/>
  <c r="H468" i="3"/>
  <c r="J253" i="3"/>
  <c r="I488" i="3"/>
  <c r="H402" i="3"/>
  <c r="G610" i="3"/>
  <c r="G177" i="3"/>
  <c r="I658" i="3"/>
  <c r="J834" i="3"/>
  <c r="H274" i="3"/>
  <c r="G380" i="3"/>
  <c r="G19" i="3"/>
  <c r="H135" i="3"/>
  <c r="G299" i="3"/>
  <c r="I597" i="3"/>
  <c r="H540" i="3"/>
  <c r="G357" i="3"/>
  <c r="G815" i="3"/>
  <c r="G903" i="3"/>
  <c r="I560" i="3"/>
  <c r="J275" i="3"/>
  <c r="G283" i="3"/>
  <c r="H299" i="3"/>
  <c r="H100" i="3"/>
  <c r="G104" i="3"/>
  <c r="G164" i="3"/>
  <c r="H448" i="3"/>
  <c r="I304" i="3"/>
  <c r="H45" i="3"/>
  <c r="H57" i="3"/>
  <c r="H85" i="3"/>
  <c r="G97" i="3"/>
  <c r="I197" i="3"/>
  <c r="I217" i="3"/>
  <c r="H127" i="3"/>
  <c r="G159" i="3"/>
  <c r="I14" i="3"/>
  <c r="J757" i="3"/>
  <c r="I838" i="3"/>
  <c r="H761" i="3"/>
  <c r="G761" i="3"/>
  <c r="I761" i="3"/>
  <c r="J818" i="3"/>
  <c r="I818" i="3"/>
  <c r="J866" i="3"/>
  <c r="I866" i="3"/>
  <c r="H221" i="3"/>
  <c r="F620" i="3"/>
  <c r="I620" i="3" s="1"/>
  <c r="G620" i="3"/>
  <c r="H613" i="3"/>
  <c r="G613" i="3"/>
  <c r="J613" i="3"/>
  <c r="F595" i="3"/>
  <c r="I595" i="3" s="1"/>
  <c r="H595" i="3"/>
  <c r="H552" i="3"/>
  <c r="G552" i="3"/>
  <c r="F568" i="3"/>
  <c r="I568" i="3" s="1"/>
  <c r="H568" i="3"/>
  <c r="F487" i="3"/>
  <c r="I487" i="3" s="1"/>
  <c r="H487" i="3"/>
  <c r="H263" i="3"/>
  <c r="F541" i="3"/>
  <c r="I541" i="3" s="1"/>
  <c r="H541" i="3"/>
  <c r="F331" i="3"/>
  <c r="J331" i="3" s="1"/>
  <c r="H331" i="3"/>
  <c r="I820" i="3"/>
  <c r="G820" i="3"/>
  <c r="J820" i="3"/>
  <c r="G866" i="3"/>
  <c r="G818" i="3"/>
  <c r="F674" i="3"/>
  <c r="H674" i="3"/>
  <c r="H753" i="3"/>
  <c r="G753" i="3"/>
  <c r="I753" i="3"/>
  <c r="J753" i="3"/>
  <c r="F843" i="3"/>
  <c r="H843" i="3"/>
  <c r="F583" i="3"/>
  <c r="J583" i="3" s="1"/>
  <c r="G583" i="3"/>
  <c r="I731" i="3"/>
  <c r="H731" i="3"/>
  <c r="G731" i="3"/>
  <c r="F810" i="3"/>
  <c r="H810" i="3"/>
  <c r="F817" i="3"/>
  <c r="H817" i="3"/>
  <c r="H824" i="3"/>
  <c r="J824" i="3"/>
  <c r="G824" i="3"/>
  <c r="F867" i="3"/>
  <c r="H867" i="3"/>
  <c r="F878" i="3"/>
  <c r="G878" i="3"/>
  <c r="H894" i="3"/>
  <c r="G894" i="3"/>
  <c r="F894" i="3"/>
  <c r="J894" i="3" s="1"/>
  <c r="H910" i="3"/>
  <c r="G910" i="3"/>
  <c r="F910" i="3"/>
  <c r="J910" i="3" s="1"/>
  <c r="F263" i="3"/>
  <c r="J263" i="3" s="1"/>
  <c r="G541" i="3"/>
  <c r="H850" i="3"/>
  <c r="G88" i="3"/>
  <c r="G125" i="3"/>
  <c r="J133" i="3"/>
  <c r="H270" i="3"/>
  <c r="G637" i="3"/>
  <c r="H821" i="3"/>
  <c r="H853" i="3"/>
  <c r="I797" i="3"/>
  <c r="I660" i="3"/>
  <c r="H897" i="3"/>
  <c r="G797" i="3"/>
  <c r="J897" i="3"/>
  <c r="J258" i="3"/>
  <c r="I623" i="3"/>
  <c r="G752" i="3"/>
  <c r="H781" i="3"/>
  <c r="G912" i="3"/>
  <c r="G750" i="3"/>
  <c r="I405" i="3"/>
  <c r="H342" i="3"/>
  <c r="J660" i="3"/>
  <c r="H797" i="3"/>
  <c r="I821" i="3"/>
  <c r="H765" i="3"/>
  <c r="I707" i="3"/>
  <c r="G103" i="3"/>
  <c r="G659" i="3"/>
  <c r="J730" i="3"/>
  <c r="G507" i="3"/>
  <c r="G403" i="3"/>
  <c r="H34" i="3"/>
  <c r="G21" i="3"/>
  <c r="G131" i="3"/>
  <c r="J451" i="3"/>
  <c r="G568" i="3"/>
  <c r="G887" i="3"/>
  <c r="G716" i="3"/>
  <c r="I510" i="3"/>
  <c r="G336" i="3"/>
  <c r="J352" i="3"/>
  <c r="J16" i="7"/>
  <c r="I16" i="7"/>
  <c r="I743" i="3"/>
  <c r="J864" i="3"/>
  <c r="I727" i="3"/>
  <c r="H887" i="3"/>
  <c r="J858" i="3"/>
  <c r="I773" i="3"/>
  <c r="I34" i="3"/>
  <c r="I66" i="3"/>
  <c r="J479" i="3"/>
  <c r="J156" i="3"/>
  <c r="J402" i="3"/>
  <c r="G294" i="3"/>
  <c r="I54" i="3"/>
  <c r="H563" i="3"/>
  <c r="J274" i="3"/>
  <c r="J510" i="3"/>
  <c r="G487" i="3"/>
  <c r="G433" i="3"/>
  <c r="G352" i="3"/>
  <c r="G100" i="3"/>
  <c r="G279" i="3"/>
  <c r="G84" i="3"/>
  <c r="H212" i="3"/>
  <c r="H15" i="3"/>
  <c r="H27" i="3"/>
  <c r="I209" i="3"/>
  <c r="G216" i="3"/>
  <c r="I323" i="3"/>
  <c r="G331" i="3"/>
  <c r="H292" i="3"/>
  <c r="G37" i="3"/>
  <c r="G45" i="3"/>
  <c r="J197" i="3"/>
  <c r="J135" i="3"/>
  <c r="H159" i="3"/>
  <c r="J464" i="3"/>
  <c r="J438" i="3"/>
  <c r="G353" i="3"/>
  <c r="J304" i="3"/>
  <c r="J109" i="3"/>
  <c r="J117" i="3"/>
  <c r="I604" i="3"/>
  <c r="G616" i="3"/>
  <c r="G127" i="3"/>
  <c r="H239" i="3"/>
  <c r="F239" i="3"/>
  <c r="J239" i="3" s="1"/>
  <c r="I477" i="3"/>
  <c r="H358" i="3"/>
  <c r="J29" i="3"/>
  <c r="H187" i="3"/>
  <c r="J802" i="3"/>
  <c r="I803" i="3"/>
  <c r="G850" i="3"/>
  <c r="H834" i="3"/>
  <c r="H406" i="3"/>
  <c r="H131" i="3"/>
  <c r="H143" i="3"/>
  <c r="G304" i="3"/>
  <c r="H332" i="3"/>
  <c r="J850" i="3"/>
  <c r="H364" i="3"/>
  <c r="G781" i="3"/>
  <c r="I781" i="3"/>
  <c r="G25" i="3"/>
  <c r="J604" i="3"/>
  <c r="J737" i="3"/>
  <c r="J763" i="3"/>
  <c r="G802" i="3"/>
  <c r="G358" i="3"/>
  <c r="G332" i="3"/>
  <c r="H431" i="3"/>
  <c r="J571" i="3"/>
  <c r="J707" i="3"/>
  <c r="J610" i="3"/>
  <c r="I616" i="3"/>
  <c r="I737" i="3"/>
  <c r="I834" i="3"/>
  <c r="H353" i="3"/>
  <c r="G575" i="3"/>
  <c r="I380" i="3"/>
  <c r="I26" i="3"/>
  <c r="J299" i="3"/>
  <c r="H184" i="3"/>
  <c r="H181" i="3"/>
  <c r="H294" i="3"/>
  <c r="J777" i="3"/>
  <c r="I362" i="3"/>
  <c r="J332" i="3"/>
  <c r="J616" i="3"/>
  <c r="H707" i="3"/>
  <c r="G763" i="3"/>
  <c r="H763" i="3"/>
  <c r="I96" i="3"/>
  <c r="H610" i="3"/>
  <c r="J667" i="3"/>
  <c r="G227" i="3"/>
  <c r="I689" i="3"/>
  <c r="J335" i="3"/>
  <c r="H414" i="3"/>
  <c r="G272" i="3"/>
  <c r="J213" i="3"/>
  <c r="J221" i="3"/>
  <c r="G493" i="3"/>
  <c r="G427" i="3"/>
  <c r="G350" i="3"/>
  <c r="G289" i="3"/>
  <c r="G301" i="3"/>
  <c r="G42" i="3"/>
  <c r="J58" i="3"/>
  <c r="H66" i="3"/>
  <c r="I98" i="3"/>
  <c r="G110" i="3"/>
  <c r="H162" i="3"/>
  <c r="J174" i="3"/>
  <c r="G202" i="3"/>
  <c r="H218" i="3"/>
  <c r="I535" i="3"/>
  <c r="H736" i="3"/>
  <c r="J44" i="3"/>
  <c r="G180" i="3"/>
  <c r="G484" i="3"/>
  <c r="G390" i="3"/>
  <c r="J755" i="3"/>
  <c r="H51" i="3"/>
  <c r="J488" i="3"/>
  <c r="H651" i="3"/>
  <c r="J838" i="3"/>
  <c r="F270" i="6"/>
  <c r="F394" i="6"/>
  <c r="G394" i="6"/>
  <c r="G270" i="6"/>
  <c r="G13" i="6"/>
  <c r="F13" i="6"/>
  <c r="F298" i="3"/>
  <c r="I298" i="3" s="1"/>
  <c r="G298" i="3"/>
  <c r="G435" i="3"/>
  <c r="H435" i="3"/>
  <c r="G325" i="3"/>
  <c r="F325" i="3"/>
  <c r="J325" i="3" s="1"/>
  <c r="I836" i="3"/>
  <c r="J836" i="3"/>
  <c r="G836" i="3"/>
  <c r="J794" i="3"/>
  <c r="I794" i="3"/>
  <c r="J595" i="3"/>
  <c r="I336" i="3"/>
  <c r="H336" i="3"/>
  <c r="F357" i="3"/>
  <c r="H357" i="3"/>
  <c r="F462" i="3"/>
  <c r="I462" i="3" s="1"/>
  <c r="G462" i="3"/>
  <c r="F701" i="3"/>
  <c r="G701" i="3"/>
  <c r="H701" i="3"/>
  <c r="I742" i="3"/>
  <c r="G742" i="3"/>
  <c r="F815" i="3"/>
  <c r="H815" i="3"/>
  <c r="F883" i="3"/>
  <c r="H883" i="3"/>
  <c r="F869" i="3"/>
  <c r="H869" i="3"/>
  <c r="H19" i="3"/>
  <c r="G23" i="3"/>
  <c r="F45" i="3"/>
  <c r="J45" i="3" s="1"/>
  <c r="H26" i="3"/>
  <c r="H197" i="3"/>
  <c r="I184" i="3"/>
  <c r="G217" i="3"/>
  <c r="H289" i="3"/>
  <c r="H180" i="3"/>
  <c r="J350" i="3"/>
  <c r="F218" i="3"/>
  <c r="I218" i="3" s="1"/>
  <c r="H352" i="3"/>
  <c r="J657" i="3"/>
  <c r="G595" i="3"/>
  <c r="H559" i="3"/>
  <c r="J708" i="3"/>
  <c r="H836" i="3"/>
  <c r="J742" i="3"/>
  <c r="G794" i="3"/>
  <c r="G858" i="3"/>
  <c r="J31" i="3"/>
  <c r="H743" i="3"/>
  <c r="G668" i="3"/>
  <c r="H668" i="3"/>
  <c r="H710" i="3"/>
  <c r="G710" i="3"/>
  <c r="J710" i="3"/>
  <c r="H270" i="6"/>
  <c r="J270" i="6" s="1"/>
  <c r="J766" i="3"/>
  <c r="I766" i="3"/>
  <c r="H577" i="3"/>
  <c r="G577" i="3"/>
  <c r="G542" i="3"/>
  <c r="H542" i="3"/>
  <c r="J542" i="3"/>
  <c r="G664" i="3"/>
  <c r="H664" i="3"/>
  <c r="J664" i="3"/>
  <c r="H721" i="3"/>
  <c r="G721" i="3"/>
  <c r="J721" i="3"/>
  <c r="F749" i="3"/>
  <c r="I749" i="3" s="1"/>
  <c r="H749" i="3"/>
  <c r="F801" i="3"/>
  <c r="G801" i="3"/>
  <c r="H822" i="3"/>
  <c r="G822" i="3"/>
  <c r="F865" i="3"/>
  <c r="H865" i="3"/>
  <c r="G865" i="3"/>
  <c r="F882" i="3"/>
  <c r="G882" i="3"/>
  <c r="H898" i="3"/>
  <c r="F898" i="3"/>
  <c r="J898" i="3" s="1"/>
  <c r="J487" i="3"/>
  <c r="F381" i="3"/>
  <c r="H381" i="3"/>
  <c r="F448" i="3"/>
  <c r="G448" i="3"/>
  <c r="F382" i="3"/>
  <c r="H382" i="3"/>
  <c r="G382" i="3"/>
  <c r="F410" i="3"/>
  <c r="H410" i="3"/>
  <c r="H13" i="6"/>
  <c r="I13" i="6" s="1"/>
  <c r="H14" i="3"/>
  <c r="J14" i="3"/>
  <c r="F837" i="3"/>
  <c r="H837" i="3"/>
  <c r="F903" i="3"/>
  <c r="H903" i="3"/>
  <c r="F861" i="3"/>
  <c r="G861" i="3"/>
  <c r="H628" i="3"/>
  <c r="J628" i="3"/>
  <c r="I628" i="3"/>
  <c r="H658" i="3"/>
  <c r="J658" i="3"/>
  <c r="G658" i="3"/>
  <c r="I693" i="3"/>
  <c r="J693" i="3"/>
  <c r="G779" i="3"/>
  <c r="F779" i="3"/>
  <c r="J779" i="3" s="1"/>
  <c r="H779" i="3"/>
  <c r="G690" i="3"/>
  <c r="H690" i="3"/>
  <c r="H636" i="3"/>
  <c r="G636" i="3"/>
  <c r="J636" i="3"/>
  <c r="I668" i="3"/>
  <c r="I434" i="3"/>
  <c r="H434" i="3"/>
  <c r="H751" i="3"/>
  <c r="I751" i="3"/>
  <c r="F650" i="3"/>
  <c r="H650" i="3"/>
  <c r="I808" i="3"/>
  <c r="J808" i="3"/>
  <c r="G808" i="3"/>
  <c r="F851" i="3"/>
  <c r="G851" i="3"/>
  <c r="H851" i="3"/>
  <c r="G475" i="3"/>
  <c r="H475" i="3"/>
  <c r="J475" i="3"/>
  <c r="F401" i="3"/>
  <c r="I401" i="3" s="1"/>
  <c r="H401" i="3"/>
  <c r="F283" i="3"/>
  <c r="H283" i="3"/>
  <c r="F164" i="3"/>
  <c r="H164" i="3"/>
  <c r="I426" i="3"/>
  <c r="G426" i="3"/>
  <c r="H323" i="3"/>
  <c r="G323" i="3"/>
  <c r="F260" i="3"/>
  <c r="I260" i="3" s="1"/>
  <c r="H260" i="3"/>
  <c r="F171" i="3"/>
  <c r="G171" i="3"/>
  <c r="J813" i="3"/>
  <c r="I813" i="3"/>
  <c r="J859" i="3"/>
  <c r="I859" i="3"/>
  <c r="H859" i="3"/>
  <c r="G905" i="3"/>
  <c r="H905" i="3"/>
  <c r="F845" i="3"/>
  <c r="G845" i="3"/>
  <c r="H845" i="3"/>
  <c r="H23" i="3"/>
  <c r="G44" i="3"/>
  <c r="H37" i="3"/>
  <c r="H171" i="3"/>
  <c r="J336" i="3"/>
  <c r="J323" i="3"/>
  <c r="J426" i="3"/>
  <c r="F292" i="3"/>
  <c r="I292" i="3" s="1"/>
  <c r="H370" i="3"/>
  <c r="G410" i="3"/>
  <c r="G451" i="3"/>
  <c r="I542" i="3"/>
  <c r="J668" i="3"/>
  <c r="I577" i="3"/>
  <c r="I610" i="3"/>
  <c r="G14" i="3"/>
  <c r="I475" i="3"/>
  <c r="H801" i="3"/>
  <c r="H813" i="3"/>
  <c r="I710" i="3"/>
  <c r="F905" i="3"/>
  <c r="I905" i="3" s="1"/>
  <c r="I822" i="3"/>
  <c r="H510" i="3"/>
  <c r="F484" i="3"/>
  <c r="I484" i="3" s="1"/>
  <c r="H727" i="3"/>
  <c r="G837" i="3"/>
  <c r="J378" i="3"/>
  <c r="H791" i="3"/>
  <c r="I493" i="3"/>
  <c r="H391" i="3"/>
  <c r="H403" i="3"/>
  <c r="I350" i="3"/>
  <c r="G277" i="3"/>
  <c r="G94" i="3"/>
  <c r="I162" i="3"/>
  <c r="J21" i="3"/>
  <c r="G75" i="3"/>
  <c r="G343" i="3"/>
  <c r="H720" i="6"/>
  <c r="J568" i="3"/>
  <c r="H594" i="3"/>
  <c r="H799" i="6"/>
  <c r="I651" i="3"/>
  <c r="I757" i="3"/>
  <c r="H838" i="3"/>
  <c r="G883" i="3"/>
  <c r="H394" i="6"/>
  <c r="J394" i="6" s="1"/>
  <c r="J316" i="3"/>
  <c r="J289" i="3"/>
  <c r="J34" i="3"/>
  <c r="J42" i="3"/>
  <c r="I50" i="3"/>
  <c r="I58" i="3"/>
  <c r="J66" i="3"/>
  <c r="G170" i="3"/>
  <c r="H911" i="3"/>
  <c r="G36" i="3"/>
  <c r="G92" i="3"/>
  <c r="H581" i="6"/>
  <c r="I533" i="3"/>
  <c r="H376" i="3"/>
  <c r="G359" i="3"/>
  <c r="F13" i="3"/>
  <c r="I13" i="3" s="1"/>
  <c r="F690" i="3"/>
  <c r="J690" i="3" s="1"/>
  <c r="I366" i="3"/>
  <c r="G98" i="3"/>
  <c r="I274" i="3"/>
  <c r="F435" i="3"/>
  <c r="I435" i="3" s="1"/>
  <c r="H693" i="3"/>
  <c r="J232" i="3"/>
  <c r="G186" i="3"/>
  <c r="G461" i="3"/>
  <c r="J26" i="3"/>
  <c r="G82" i="3"/>
  <c r="J535" i="3"/>
  <c r="G449" i="3"/>
  <c r="I451" i="3"/>
  <c r="G611" i="3"/>
  <c r="G650" i="3"/>
  <c r="H876" i="3"/>
  <c r="H708" i="3"/>
  <c r="I738" i="3"/>
  <c r="G876" i="3"/>
  <c r="J449" i="3"/>
  <c r="G428" i="3"/>
  <c r="G293" i="3"/>
  <c r="G328" i="3"/>
  <c r="H449" i="3"/>
  <c r="H174" i="3"/>
  <c r="G143" i="3"/>
  <c r="F202" i="3"/>
  <c r="J202" i="3" s="1"/>
  <c r="H451" i="3"/>
  <c r="G657" i="3"/>
  <c r="H543" i="3"/>
  <c r="G274" i="3"/>
  <c r="G708" i="3"/>
  <c r="G736" i="3"/>
  <c r="G756" i="3"/>
  <c r="J611" i="3"/>
  <c r="J461" i="3"/>
  <c r="I485" i="3"/>
  <c r="G218" i="3"/>
  <c r="H535" i="3"/>
  <c r="G693" i="3"/>
  <c r="J363" i="3"/>
  <c r="H81" i="3"/>
  <c r="I42" i="3"/>
  <c r="G50" i="3"/>
  <c r="H58" i="3"/>
  <c r="H129" i="3"/>
  <c r="F170" i="3"/>
  <c r="J170" i="3" s="1"/>
  <c r="G166" i="3"/>
  <c r="F227" i="3"/>
  <c r="I227" i="3" s="1"/>
  <c r="H685" i="3"/>
  <c r="G362" i="3"/>
  <c r="H692" i="3"/>
  <c r="G34" i="3"/>
  <c r="J50" i="3"/>
  <c r="G66" i="3"/>
  <c r="H42" i="3"/>
  <c r="H170" i="3"/>
  <c r="G291" i="3"/>
  <c r="H316" i="3"/>
  <c r="I258" i="3"/>
  <c r="H427" i="3"/>
  <c r="H458" i="3"/>
  <c r="G557" i="3"/>
  <c r="H626" i="3"/>
  <c r="H623" i="3"/>
  <c r="H525" i="3"/>
  <c r="I328" i="3"/>
  <c r="G305" i="3"/>
  <c r="H82" i="3"/>
  <c r="H158" i="3"/>
  <c r="G174" i="3"/>
  <c r="H202" i="3"/>
  <c r="I179" i="3"/>
  <c r="H207" i="3"/>
  <c r="H235" i="3"/>
  <c r="H362" i="3"/>
  <c r="G685" i="3"/>
  <c r="J236" i="3"/>
  <c r="J692" i="3"/>
  <c r="G58" i="3"/>
  <c r="H50" i="3"/>
  <c r="H141" i="3"/>
  <c r="F228" i="3"/>
  <c r="J228" i="3" s="1"/>
  <c r="J694" i="3"/>
  <c r="F231" i="3"/>
  <c r="J231" i="3" s="1"/>
  <c r="F688" i="3"/>
  <c r="J688" i="3" s="1"/>
  <c r="H688" i="3"/>
  <c r="H231" i="3"/>
  <c r="H683" i="3"/>
  <c r="H509" i="3"/>
  <c r="G228" i="3"/>
  <c r="F235" i="3"/>
  <c r="J235" i="3" s="1"/>
  <c r="F364" i="3"/>
  <c r="J364" i="3" s="1"/>
  <c r="J685" i="3"/>
  <c r="I28" i="3"/>
  <c r="H581" i="3"/>
  <c r="G415" i="3"/>
  <c r="G342" i="3"/>
  <c r="I354" i="3"/>
  <c r="J358" i="3"/>
  <c r="J281" i="3"/>
  <c r="G114" i="3"/>
  <c r="I166" i="3"/>
  <c r="H178" i="3"/>
  <c r="J25" i="3"/>
  <c r="H29" i="3"/>
  <c r="G447" i="3"/>
  <c r="J463" i="3"/>
  <c r="J397" i="3"/>
  <c r="H267" i="3"/>
  <c r="H48" i="3"/>
  <c r="G56" i="3"/>
  <c r="G72" i="3"/>
  <c r="G120" i="3"/>
  <c r="J394" i="3"/>
  <c r="G315" i="3"/>
  <c r="G69" i="3"/>
  <c r="H77" i="3"/>
  <c r="H125" i="3"/>
  <c r="J157" i="3"/>
  <c r="I24" i="3"/>
  <c r="I505" i="3"/>
  <c r="I396" i="3"/>
  <c r="G432" i="3"/>
  <c r="J270" i="3"/>
  <c r="G67" i="3"/>
  <c r="J187" i="3"/>
  <c r="F683" i="3"/>
  <c r="J683" i="3" s="1"/>
  <c r="G776" i="3"/>
  <c r="H776" i="3"/>
  <c r="I782" i="3"/>
  <c r="J782" i="3"/>
  <c r="H172" i="3"/>
  <c r="H234" i="3"/>
  <c r="F234" i="3"/>
  <c r="G234" i="3"/>
  <c r="G365" i="3"/>
  <c r="H365" i="3"/>
  <c r="I780" i="3"/>
  <c r="J780" i="3"/>
  <c r="H230" i="3"/>
  <c r="F230" i="3"/>
  <c r="G230" i="3"/>
  <c r="G238" i="3"/>
  <c r="F238" i="3"/>
  <c r="H238" i="3"/>
  <c r="I686" i="3"/>
  <c r="J686" i="3"/>
  <c r="I684" i="3"/>
  <c r="J684" i="3"/>
  <c r="I544" i="3"/>
  <c r="J544" i="3"/>
  <c r="I778" i="3"/>
  <c r="J778" i="3"/>
  <c r="I228" i="3"/>
  <c r="I365" i="3"/>
  <c r="J365" i="3"/>
  <c r="I776" i="3"/>
  <c r="J776" i="3"/>
  <c r="I239" i="3"/>
  <c r="I691" i="3"/>
  <c r="J691" i="3"/>
  <c r="I364" i="3"/>
  <c r="J687" i="3"/>
  <c r="I687" i="3"/>
  <c r="I695" i="3"/>
  <c r="J695" i="3"/>
  <c r="I783" i="3"/>
  <c r="J783" i="3"/>
  <c r="J306" i="3"/>
  <c r="I191" i="3"/>
  <c r="H318" i="3"/>
  <c r="G259" i="3"/>
  <c r="H287" i="3"/>
  <c r="G40" i="3"/>
  <c r="G188" i="3"/>
  <c r="J23" i="3"/>
  <c r="J430" i="3"/>
  <c r="H201" i="3"/>
  <c r="H225" i="3"/>
  <c r="J462" i="3"/>
  <c r="G95" i="3"/>
  <c r="H41" i="3"/>
  <c r="G169" i="3"/>
  <c r="H44" i="3"/>
  <c r="G52" i="3"/>
  <c r="H60" i="3"/>
  <c r="J68" i="3"/>
  <c r="H92" i="3"/>
  <c r="G124" i="3"/>
  <c r="G140" i="3"/>
  <c r="G326" i="3"/>
  <c r="G247" i="3"/>
  <c r="H279" i="3"/>
  <c r="I291" i="3"/>
  <c r="H80" i="3"/>
  <c r="J84" i="3"/>
  <c r="H96" i="3"/>
  <c r="G112" i="3"/>
  <c r="J473" i="3"/>
  <c r="H411" i="3"/>
  <c r="J338" i="3"/>
  <c r="G617" i="3"/>
  <c r="H21" i="3"/>
  <c r="H25" i="3"/>
  <c r="G29" i="3"/>
  <c r="I82" i="3"/>
  <c r="I29" i="3"/>
  <c r="J162" i="3"/>
  <c r="J191" i="3"/>
  <c r="H103" i="3"/>
  <c r="H179" i="3"/>
  <c r="H219" i="3"/>
  <c r="I158" i="3"/>
  <c r="G178" i="3"/>
  <c r="H338" i="3"/>
  <c r="J342" i="3"/>
  <c r="G162" i="3"/>
  <c r="J405" i="3"/>
  <c r="H328" i="3"/>
  <c r="G391" i="3"/>
  <c r="F343" i="3"/>
  <c r="J343" i="3" s="1"/>
  <c r="F383" i="3"/>
  <c r="I383" i="3" s="1"/>
  <c r="F411" i="3"/>
  <c r="J411" i="3" s="1"/>
  <c r="J493" i="3"/>
  <c r="H461" i="3"/>
  <c r="H485" i="3"/>
  <c r="G535" i="3"/>
  <c r="J617" i="3"/>
  <c r="H204" i="3"/>
  <c r="I21" i="3"/>
  <c r="J166" i="3"/>
  <c r="G158" i="3"/>
  <c r="I25" i="3"/>
  <c r="I287" i="3"/>
  <c r="J328" i="3"/>
  <c r="I281" i="3"/>
  <c r="J354" i="3"/>
  <c r="H305" i="3"/>
  <c r="H166" i="3"/>
  <c r="F415" i="3"/>
  <c r="J415" i="3" s="1"/>
  <c r="J485" i="3"/>
  <c r="G485" i="3"/>
  <c r="H473" i="3"/>
  <c r="I461" i="3"/>
  <c r="I788" i="3"/>
  <c r="I863" i="3"/>
  <c r="I174" i="3"/>
  <c r="J82" i="3"/>
  <c r="J158" i="3"/>
  <c r="G191" i="3"/>
  <c r="I397" i="3"/>
  <c r="H350" i="3"/>
  <c r="H373" i="3"/>
  <c r="G383" i="3"/>
  <c r="H343" i="3"/>
  <c r="H493" i="3"/>
  <c r="H589" i="3"/>
  <c r="J769" i="3"/>
  <c r="H863" i="3"/>
  <c r="J589" i="3"/>
  <c r="J597" i="3"/>
  <c r="G597" i="3"/>
  <c r="I589" i="3"/>
  <c r="G788" i="3"/>
  <c r="G411" i="3"/>
  <c r="G116" i="3"/>
  <c r="I473" i="3"/>
  <c r="G589" i="3"/>
  <c r="H161" i="3"/>
  <c r="H266" i="3"/>
  <c r="G167" i="3"/>
  <c r="H469" i="3"/>
  <c r="I316" i="3"/>
  <c r="I289" i="3"/>
  <c r="J98" i="3"/>
  <c r="G106" i="3"/>
  <c r="G190" i="3"/>
  <c r="G59" i="3"/>
  <c r="G91" i="3"/>
  <c r="G30" i="3"/>
  <c r="G317" i="3"/>
  <c r="H123" i="3"/>
  <c r="H151" i="3"/>
  <c r="G591" i="3"/>
  <c r="H560" i="3"/>
  <c r="G479" i="3"/>
  <c r="J389" i="3"/>
  <c r="I348" i="3"/>
  <c r="G192" i="3"/>
  <c r="H196" i="3"/>
  <c r="H220" i="3"/>
  <c r="H189" i="3"/>
  <c r="G457" i="3"/>
  <c r="H375" i="3"/>
  <c r="H423" i="3"/>
  <c r="I346" i="3"/>
  <c r="G46" i="3"/>
  <c r="J62" i="3"/>
  <c r="G126" i="3"/>
  <c r="G142" i="3"/>
  <c r="H182" i="3"/>
  <c r="H186" i="3"/>
  <c r="G214" i="3"/>
  <c r="H17" i="3"/>
  <c r="I16" i="3"/>
  <c r="G361" i="3"/>
  <c r="G327" i="3"/>
  <c r="G53" i="3"/>
  <c r="I213" i="3"/>
  <c r="I221" i="3"/>
  <c r="H769" i="3"/>
  <c r="J615" i="3"/>
  <c r="J518" i="3"/>
  <c r="G253" i="3"/>
  <c r="G257" i="3"/>
  <c r="J533" i="3"/>
  <c r="J492" i="3"/>
  <c r="G571" i="3"/>
  <c r="I193" i="3"/>
  <c r="G619" i="3"/>
  <c r="G880" i="3"/>
  <c r="I617" i="3"/>
  <c r="H642" i="3"/>
  <c r="H768" i="3"/>
  <c r="H537" i="3"/>
  <c r="G18" i="3"/>
  <c r="J293" i="3"/>
  <c r="H293" i="3"/>
  <c r="H422" i="3"/>
  <c r="I571" i="3"/>
  <c r="G769" i="3"/>
  <c r="J736" i="3"/>
  <c r="J61" i="3"/>
  <c r="I523" i="3"/>
  <c r="J215" i="3"/>
  <c r="H18" i="3"/>
  <c r="H167" i="3"/>
  <c r="I293" i="3"/>
  <c r="H258" i="3"/>
  <c r="G452" i="3"/>
  <c r="I458" i="3"/>
  <c r="J169" i="3"/>
  <c r="J35" i="3"/>
  <c r="G78" i="3"/>
  <c r="H226" i="3"/>
  <c r="I900" i="3"/>
  <c r="H900" i="3"/>
  <c r="I306" i="3"/>
  <c r="H306" i="3"/>
  <c r="F175" i="3"/>
  <c r="H175" i="3"/>
  <c r="F627" i="3"/>
  <c r="G627" i="3"/>
  <c r="H648" i="3"/>
  <c r="G648" i="3"/>
  <c r="J648" i="3"/>
  <c r="H662" i="3"/>
  <c r="G662" i="3"/>
  <c r="J662" i="3"/>
  <c r="I662" i="3"/>
  <c r="F713" i="3"/>
  <c r="G713" i="3"/>
  <c r="F754" i="3"/>
  <c r="G754" i="3"/>
  <c r="H754" i="3"/>
  <c r="F774" i="3"/>
  <c r="H774" i="3"/>
  <c r="G774" i="3"/>
  <c r="H806" i="3"/>
  <c r="G806" i="3"/>
  <c r="I806" i="3"/>
  <c r="J806" i="3"/>
  <c r="I856" i="3"/>
  <c r="J856" i="3"/>
  <c r="G856" i="3"/>
  <c r="F870" i="3"/>
  <c r="H870" i="3"/>
  <c r="G870" i="3"/>
  <c r="F886" i="3"/>
  <c r="H886" i="3"/>
  <c r="G886" i="3"/>
  <c r="H902" i="3"/>
  <c r="F902" i="3"/>
  <c r="J902" i="3" s="1"/>
  <c r="G902" i="3"/>
  <c r="G599" i="3"/>
  <c r="J599" i="3"/>
  <c r="H599" i="3"/>
  <c r="I599" i="3"/>
  <c r="H516" i="3"/>
  <c r="G516" i="3"/>
  <c r="F516" i="3"/>
  <c r="J516" i="3" s="1"/>
  <c r="H314" i="3"/>
  <c r="J314" i="3"/>
  <c r="F330" i="3"/>
  <c r="H330" i="3"/>
  <c r="F255" i="3"/>
  <c r="J255" i="3" s="1"/>
  <c r="G255" i="3"/>
  <c r="J307" i="3"/>
  <c r="H307" i="3"/>
  <c r="I307" i="3"/>
  <c r="F76" i="3"/>
  <c r="I76" i="3" s="1"/>
  <c r="G76" i="3"/>
  <c r="F200" i="3"/>
  <c r="H200" i="3"/>
  <c r="G200" i="3"/>
  <c r="H476" i="3"/>
  <c r="G476" i="3"/>
  <c r="F390" i="3"/>
  <c r="H390" i="3"/>
  <c r="F418" i="3"/>
  <c r="H418" i="3"/>
  <c r="G133" i="3"/>
  <c r="H133" i="3"/>
  <c r="F600" i="3"/>
  <c r="G600" i="3"/>
  <c r="F515" i="3"/>
  <c r="H515" i="3"/>
  <c r="H347" i="3"/>
  <c r="J347" i="3"/>
  <c r="I347" i="3"/>
  <c r="G262" i="3"/>
  <c r="H262" i="3"/>
  <c r="G302" i="3"/>
  <c r="J302" i="3"/>
  <c r="H107" i="3"/>
  <c r="F107" i="3"/>
  <c r="J107" i="3" s="1"/>
  <c r="F770" i="3"/>
  <c r="G770" i="3"/>
  <c r="H770" i="3"/>
  <c r="H899" i="3"/>
  <c r="F899" i="3"/>
  <c r="J899" i="3" s="1"/>
  <c r="F907" i="3"/>
  <c r="J907" i="3" s="1"/>
  <c r="H907" i="3"/>
  <c r="F655" i="3"/>
  <c r="J655" i="3" s="1"/>
  <c r="H655" i="3"/>
  <c r="J863" i="3"/>
  <c r="H885" i="3"/>
  <c r="G885" i="3"/>
  <c r="F885" i="3"/>
  <c r="J885" i="3" s="1"/>
  <c r="F913" i="3"/>
  <c r="H913" i="3"/>
  <c r="F829" i="3"/>
  <c r="G829" i="3"/>
  <c r="H829" i="3"/>
  <c r="F789" i="3"/>
  <c r="H789" i="3"/>
  <c r="F612" i="3"/>
  <c r="G612" i="3"/>
  <c r="F470" i="3"/>
  <c r="H470" i="3"/>
  <c r="F444" i="3"/>
  <c r="J444" i="3" s="1"/>
  <c r="G444" i="3"/>
  <c r="F641" i="3"/>
  <c r="G641" i="3"/>
  <c r="H641" i="3"/>
  <c r="I792" i="3"/>
  <c r="G792" i="3"/>
  <c r="J792" i="3"/>
  <c r="F835" i="3"/>
  <c r="J835" i="3" s="1"/>
  <c r="H835" i="3"/>
  <c r="F849" i="3"/>
  <c r="G849" i="3"/>
  <c r="G875" i="3"/>
  <c r="I875" i="3"/>
  <c r="H875" i="3"/>
  <c r="J875" i="3"/>
  <c r="G891" i="3"/>
  <c r="J891" i="3"/>
  <c r="I891" i="3"/>
  <c r="H891" i="3"/>
  <c r="G907" i="3"/>
  <c r="I609" i="3"/>
  <c r="G609" i="3"/>
  <c r="F502" i="3"/>
  <c r="H502" i="3"/>
  <c r="I447" i="3"/>
  <c r="J447" i="3"/>
  <c r="H467" i="3"/>
  <c r="G467" i="3"/>
  <c r="F48" i="3"/>
  <c r="I48" i="3" s="1"/>
  <c r="G48" i="3"/>
  <c r="H64" i="3"/>
  <c r="F64" i="3"/>
  <c r="I64" i="3" s="1"/>
  <c r="F521" i="3"/>
  <c r="H521" i="3"/>
  <c r="G521" i="3"/>
  <c r="J300" i="3"/>
  <c r="I300" i="3"/>
  <c r="F49" i="3"/>
  <c r="J49" i="3" s="1"/>
  <c r="H49" i="3"/>
  <c r="H145" i="3"/>
  <c r="G145" i="3"/>
  <c r="G173" i="3"/>
  <c r="J173" i="3"/>
  <c r="F608" i="3"/>
  <c r="G608" i="3"/>
  <c r="I559" i="3"/>
  <c r="G559" i="3"/>
  <c r="J559" i="3"/>
  <c r="F497" i="3"/>
  <c r="H497" i="3"/>
  <c r="G497" i="3"/>
  <c r="F388" i="3"/>
  <c r="G388" i="3"/>
  <c r="F246" i="3"/>
  <c r="H246" i="3"/>
  <c r="F51" i="3"/>
  <c r="J51" i="3" s="1"/>
  <c r="G51" i="3"/>
  <c r="F199" i="3"/>
  <c r="G199" i="3"/>
  <c r="F22" i="3"/>
  <c r="I22" i="3" s="1"/>
  <c r="G22" i="3"/>
  <c r="H22" i="3"/>
  <c r="F678" i="3"/>
  <c r="H678" i="3"/>
  <c r="G678" i="3"/>
  <c r="F877" i="3"/>
  <c r="G877" i="3"/>
  <c r="G64" i="3"/>
  <c r="H69" i="3"/>
  <c r="J179" i="3"/>
  <c r="F145" i="3"/>
  <c r="I145" i="3" s="1"/>
  <c r="H173" i="3"/>
  <c r="H95" i="3"/>
  <c r="I262" i="3"/>
  <c r="G267" i="3"/>
  <c r="H191" i="3"/>
  <c r="G307" i="3"/>
  <c r="H300" i="3"/>
  <c r="H397" i="3"/>
  <c r="I302" i="3"/>
  <c r="G396" i="3"/>
  <c r="H199" i="3"/>
  <c r="I463" i="3"/>
  <c r="J505" i="3"/>
  <c r="I648" i="3"/>
  <c r="H76" i="3"/>
  <c r="G330" i="3"/>
  <c r="F586" i="3"/>
  <c r="H586" i="3"/>
  <c r="F290" i="3"/>
  <c r="H290" i="3"/>
  <c r="H868" i="3"/>
  <c r="J868" i="3"/>
  <c r="G868" i="3"/>
  <c r="I868" i="3"/>
  <c r="G531" i="3"/>
  <c r="I531" i="3"/>
  <c r="J531" i="3"/>
  <c r="F634" i="3"/>
  <c r="H634" i="3"/>
  <c r="J719" i="3"/>
  <c r="H719" i="3"/>
  <c r="F767" i="3"/>
  <c r="H767" i="3"/>
  <c r="G767" i="3"/>
  <c r="G799" i="3"/>
  <c r="J799" i="3"/>
  <c r="H799" i="3"/>
  <c r="F842" i="3"/>
  <c r="H842" i="3"/>
  <c r="J373" i="3"/>
  <c r="I373" i="3"/>
  <c r="F356" i="3"/>
  <c r="G356" i="3"/>
  <c r="H356" i="3"/>
  <c r="F318" i="3"/>
  <c r="G318" i="3"/>
  <c r="F334" i="3"/>
  <c r="J334" i="3" s="1"/>
  <c r="H334" i="3"/>
  <c r="H88" i="3"/>
  <c r="I88" i="3"/>
  <c r="J88" i="3"/>
  <c r="H569" i="3"/>
  <c r="G569" i="3"/>
  <c r="I569" i="3"/>
  <c r="J569" i="3"/>
  <c r="G430" i="3"/>
  <c r="H430" i="3"/>
  <c r="I430" i="3"/>
  <c r="F268" i="3"/>
  <c r="G268" i="3"/>
  <c r="H268" i="3"/>
  <c r="I181" i="3"/>
  <c r="J181" i="3"/>
  <c r="F201" i="3"/>
  <c r="G201" i="3"/>
  <c r="F225" i="3"/>
  <c r="G225" i="3"/>
  <c r="I747" i="3"/>
  <c r="J747" i="3"/>
  <c r="H747" i="3"/>
  <c r="G747" i="3"/>
  <c r="F729" i="3"/>
  <c r="G729" i="3"/>
  <c r="H729" i="3"/>
  <c r="I831" i="3"/>
  <c r="J831" i="3"/>
  <c r="J644" i="3"/>
  <c r="G644" i="3"/>
  <c r="H734" i="3"/>
  <c r="F734" i="3"/>
  <c r="J734" i="3" s="1"/>
  <c r="J189" i="3"/>
  <c r="G107" i="3"/>
  <c r="H188" i="3"/>
  <c r="I314" i="3"/>
  <c r="H302" i="3"/>
  <c r="G418" i="3"/>
  <c r="H447" i="3"/>
  <c r="H462" i="3"/>
  <c r="H531" i="3"/>
  <c r="G719" i="3"/>
  <c r="I644" i="3"/>
  <c r="G900" i="3"/>
  <c r="I173" i="3"/>
  <c r="I719" i="3"/>
  <c r="J476" i="3"/>
  <c r="J69" i="3"/>
  <c r="J267" i="3"/>
  <c r="J125" i="3"/>
  <c r="F526" i="3"/>
  <c r="I526" i="3" s="1"/>
  <c r="H526" i="3"/>
  <c r="F387" i="3"/>
  <c r="H387" i="3"/>
  <c r="H269" i="3"/>
  <c r="G269" i="3"/>
  <c r="F206" i="3"/>
  <c r="J206" i="3" s="1"/>
  <c r="H206" i="3"/>
  <c r="G515" i="3"/>
  <c r="J598" i="3"/>
  <c r="I598" i="3"/>
  <c r="G656" i="3"/>
  <c r="J656" i="3"/>
  <c r="J665" i="3"/>
  <c r="I665" i="3"/>
  <c r="I704" i="3"/>
  <c r="G704" i="3"/>
  <c r="F793" i="3"/>
  <c r="J793" i="3" s="1"/>
  <c r="G793" i="3"/>
  <c r="F825" i="3"/>
  <c r="J825" i="3" s="1"/>
  <c r="G825" i="3"/>
  <c r="G848" i="3"/>
  <c r="I848" i="3"/>
  <c r="F857" i="3"/>
  <c r="J857" i="3" s="1"/>
  <c r="G857" i="3"/>
  <c r="H857" i="3"/>
  <c r="F573" i="3"/>
  <c r="I573" i="3" s="1"/>
  <c r="H573" i="3"/>
  <c r="F424" i="3"/>
  <c r="G424" i="3"/>
  <c r="I601" i="3"/>
  <c r="J467" i="3"/>
  <c r="G387" i="3"/>
  <c r="I621" i="3"/>
  <c r="G741" i="3"/>
  <c r="H828" i="3"/>
  <c r="J828" i="3"/>
  <c r="G828" i="3"/>
  <c r="I378" i="3"/>
  <c r="J341" i="3"/>
  <c r="J149" i="3"/>
  <c r="I185" i="3"/>
  <c r="G377" i="3"/>
  <c r="G647" i="3"/>
  <c r="G679" i="3"/>
  <c r="I839" i="3"/>
  <c r="G445" i="3"/>
  <c r="H324" i="3"/>
  <c r="G273" i="3"/>
  <c r="H74" i="3"/>
  <c r="G102" i="3"/>
  <c r="H33" i="3"/>
  <c r="H329" i="3"/>
  <c r="H111" i="3"/>
  <c r="G163" i="3"/>
  <c r="G219" i="3"/>
  <c r="I847" i="3"/>
  <c r="I854" i="3"/>
  <c r="G579" i="3"/>
  <c r="H455" i="3"/>
  <c r="J491" i="3"/>
  <c r="G108" i="3"/>
  <c r="G172" i="3"/>
  <c r="G208" i="3"/>
  <c r="G212" i="3"/>
  <c r="G15" i="3"/>
  <c r="G27" i="3"/>
  <c r="H592" i="3"/>
  <c r="I503" i="3"/>
  <c r="G464" i="3"/>
  <c r="I374" i="3"/>
  <c r="I394" i="3"/>
  <c r="G402" i="3"/>
  <c r="H438" i="3"/>
  <c r="G345" i="3"/>
  <c r="J315" i="3"/>
  <c r="J248" i="3"/>
  <c r="H284" i="3"/>
  <c r="H304" i="3"/>
  <c r="H65" i="3"/>
  <c r="G77" i="3"/>
  <c r="G85" i="3"/>
  <c r="J101" i="3"/>
  <c r="H109" i="3"/>
  <c r="G117" i="3"/>
  <c r="J141" i="3"/>
  <c r="J153" i="3"/>
  <c r="I157" i="3"/>
  <c r="J165" i="3"/>
  <c r="J209" i="3"/>
  <c r="I20" i="3"/>
  <c r="H32" i="3"/>
  <c r="J703" i="3"/>
  <c r="G604" i="3"/>
  <c r="I527" i="3"/>
  <c r="H505" i="3"/>
  <c r="I446" i="3"/>
  <c r="J494" i="3"/>
  <c r="G376" i="3"/>
  <c r="H396" i="3"/>
  <c r="I408" i="3"/>
  <c r="H359" i="3"/>
  <c r="G43" i="3"/>
  <c r="J67" i="3"/>
  <c r="I187" i="3"/>
  <c r="I211" i="3"/>
  <c r="G671" i="3"/>
  <c r="J768" i="3"/>
  <c r="J596" i="3"/>
  <c r="I372" i="3"/>
  <c r="I47" i="3"/>
  <c r="I642" i="3"/>
  <c r="G699" i="3"/>
  <c r="G768" i="3"/>
  <c r="G285" i="3"/>
  <c r="I269" i="3"/>
  <c r="H627" i="3"/>
  <c r="J18" i="3"/>
  <c r="G556" i="3"/>
  <c r="J900" i="3"/>
  <c r="G831" i="3"/>
  <c r="G899" i="3"/>
  <c r="H261" i="3"/>
  <c r="I250" i="3"/>
  <c r="I248" i="3"/>
  <c r="H255" i="3"/>
  <c r="H259" i="3"/>
  <c r="G248" i="3"/>
  <c r="H250" i="3"/>
  <c r="J259" i="3"/>
  <c r="H253" i="3"/>
  <c r="I261" i="3"/>
  <c r="G265" i="3"/>
  <c r="H248" i="3"/>
  <c r="H256" i="3"/>
  <c r="G266" i="3"/>
  <c r="I253" i="3"/>
  <c r="H89" i="3"/>
  <c r="H157" i="3"/>
  <c r="G153" i="3"/>
  <c r="G284" i="3"/>
  <c r="I165" i="3"/>
  <c r="H394" i="3"/>
  <c r="J557" i="3"/>
  <c r="I494" i="3"/>
  <c r="J446" i="3"/>
  <c r="F901" i="3"/>
  <c r="J901" i="3" s="1"/>
  <c r="F92" i="3"/>
  <c r="J92" i="3" s="1"/>
  <c r="G760" i="3"/>
  <c r="F11" i="3"/>
  <c r="I31" i="3"/>
  <c r="G68" i="3"/>
  <c r="G20" i="3"/>
  <c r="G129" i="3"/>
  <c r="H117" i="3"/>
  <c r="G109" i="3"/>
  <c r="G220" i="3"/>
  <c r="G157" i="3"/>
  <c r="G209" i="3"/>
  <c r="J374" i="3"/>
  <c r="G165" i="3"/>
  <c r="H349" i="3"/>
  <c r="F359" i="3"/>
  <c r="I359" i="3" s="1"/>
  <c r="G473" i="3"/>
  <c r="H873" i="3"/>
  <c r="I881" i="3"/>
  <c r="H503" i="3"/>
  <c r="H738" i="3"/>
  <c r="H762" i="3"/>
  <c r="G873" i="3"/>
  <c r="H760" i="3"/>
  <c r="H35" i="3"/>
  <c r="F592" i="3"/>
  <c r="J592" i="3" s="1"/>
  <c r="J873" i="3"/>
  <c r="G24" i="3"/>
  <c r="G89" i="3"/>
  <c r="J211" i="3"/>
  <c r="G151" i="3"/>
  <c r="H119" i="3"/>
  <c r="G141" i="3"/>
  <c r="F220" i="3"/>
  <c r="J220" i="3" s="1"/>
  <c r="I153" i="3"/>
  <c r="H315" i="3"/>
  <c r="F172" i="3"/>
  <c r="I172" i="3" s="1"/>
  <c r="I352" i="3"/>
  <c r="G446" i="3"/>
  <c r="H557" i="3"/>
  <c r="H527" i="3"/>
  <c r="G881" i="3"/>
  <c r="G13" i="3"/>
  <c r="I67" i="3"/>
  <c r="H20" i="3"/>
  <c r="G119" i="3"/>
  <c r="H871" i="3"/>
  <c r="H703" i="3"/>
  <c r="H67" i="3"/>
  <c r="H611" i="3"/>
  <c r="H193" i="3"/>
  <c r="I341" i="3"/>
  <c r="G335" i="3"/>
  <c r="H720" i="3"/>
  <c r="J269" i="3"/>
  <c r="G185" i="3"/>
  <c r="H341" i="3"/>
  <c r="H728" i="3"/>
  <c r="H185" i="3"/>
  <c r="G581" i="3"/>
  <c r="H288" i="3"/>
  <c r="G392" i="3"/>
  <c r="G99" i="3"/>
  <c r="J481" i="3"/>
  <c r="G532" i="3"/>
  <c r="H325" i="3"/>
  <c r="I667" i="3"/>
  <c r="G834" i="3"/>
  <c r="H137" i="3"/>
  <c r="H16" i="3"/>
  <c r="G258" i="3"/>
  <c r="G458" i="3"/>
  <c r="I476" i="3"/>
  <c r="I518" i="3"/>
  <c r="G667" i="3"/>
  <c r="H511" i="3"/>
  <c r="J722" i="3"/>
  <c r="G755" i="3"/>
  <c r="H755" i="3"/>
  <c r="F266" i="3"/>
  <c r="G288" i="3"/>
  <c r="H667" i="3"/>
  <c r="G728" i="3"/>
  <c r="G499" i="3"/>
  <c r="H296" i="3"/>
  <c r="G105" i="3"/>
  <c r="H149" i="3"/>
  <c r="I177" i="3"/>
  <c r="I18" i="3"/>
  <c r="I862" i="3"/>
  <c r="G862" i="3"/>
  <c r="I508" i="3"/>
  <c r="G508" i="3"/>
  <c r="H249" i="3"/>
  <c r="G249" i="3"/>
  <c r="F249" i="3"/>
  <c r="J249" i="3" s="1"/>
  <c r="H54" i="3"/>
  <c r="G54" i="3"/>
  <c r="J54" i="3"/>
  <c r="I70" i="3"/>
  <c r="J70" i="3"/>
  <c r="H70" i="3"/>
  <c r="G70" i="3"/>
  <c r="F90" i="3"/>
  <c r="J90" i="3" s="1"/>
  <c r="G90" i="3"/>
  <c r="H90" i="3"/>
  <c r="J456" i="3"/>
  <c r="I456" i="3"/>
  <c r="H456" i="3"/>
  <c r="G456" i="3"/>
  <c r="H384" i="3"/>
  <c r="J384" i="3"/>
  <c r="F195" i="3"/>
  <c r="H195" i="3"/>
  <c r="F436" i="3"/>
  <c r="J436" i="3" s="1"/>
  <c r="G436" i="3"/>
  <c r="G879" i="3"/>
  <c r="I879" i="3"/>
  <c r="J879" i="3"/>
  <c r="H524" i="3"/>
  <c r="G524" i="3"/>
  <c r="J587" i="3"/>
  <c r="H752" i="3"/>
  <c r="F151" i="3"/>
  <c r="J151" i="3" s="1"/>
  <c r="H163" i="3"/>
  <c r="H194" i="3"/>
  <c r="G329" i="3"/>
  <c r="I389" i="3"/>
  <c r="H847" i="3"/>
  <c r="H879" i="3"/>
  <c r="J895" i="3"/>
  <c r="G195" i="3"/>
  <c r="F139" i="3"/>
  <c r="J139" i="3" s="1"/>
  <c r="G139" i="3"/>
  <c r="G346" i="3"/>
  <c r="J346" i="3"/>
  <c r="H346" i="3"/>
  <c r="I312" i="3"/>
  <c r="J312" i="3"/>
  <c r="F245" i="3"/>
  <c r="J245" i="3" s="1"/>
  <c r="H245" i="3"/>
  <c r="G297" i="3"/>
  <c r="F297" i="3"/>
  <c r="J297" i="3" s="1"/>
  <c r="F74" i="3"/>
  <c r="G74" i="3"/>
  <c r="G210" i="3"/>
  <c r="H210" i="3"/>
  <c r="H351" i="3"/>
  <c r="G351" i="3"/>
  <c r="F254" i="3"/>
  <c r="G254" i="3"/>
  <c r="H223" i="3"/>
  <c r="G223" i="3"/>
  <c r="I223" i="3"/>
  <c r="F412" i="3"/>
  <c r="G412" i="3"/>
  <c r="H412" i="3"/>
  <c r="H278" i="3"/>
  <c r="J278" i="3"/>
  <c r="I278" i="3"/>
  <c r="H632" i="3"/>
  <c r="I632" i="3"/>
  <c r="J632" i="3"/>
  <c r="G632" i="3"/>
  <c r="F675" i="3"/>
  <c r="I675" i="3" s="1"/>
  <c r="H675" i="3"/>
  <c r="I739" i="3"/>
  <c r="H739" i="3"/>
  <c r="J739" i="3"/>
  <c r="G739" i="3"/>
  <c r="H790" i="3"/>
  <c r="I790" i="3"/>
  <c r="F833" i="3"/>
  <c r="G833" i="3"/>
  <c r="H833" i="3"/>
  <c r="H854" i="3"/>
  <c r="J854" i="3"/>
  <c r="F874" i="3"/>
  <c r="G874" i="3"/>
  <c r="G890" i="3"/>
  <c r="F890" i="3"/>
  <c r="J890" i="3" s="1"/>
  <c r="H890" i="3"/>
  <c r="G911" i="3"/>
  <c r="I911" i="3"/>
  <c r="G587" i="3"/>
  <c r="I587" i="3"/>
  <c r="G560" i="3"/>
  <c r="J560" i="3"/>
  <c r="H576" i="3"/>
  <c r="G576" i="3"/>
  <c r="F455" i="3"/>
  <c r="G455" i="3"/>
  <c r="H483" i="3"/>
  <c r="G483" i="3"/>
  <c r="J483" i="3"/>
  <c r="I483" i="3"/>
  <c r="F495" i="3"/>
  <c r="G495" i="3"/>
  <c r="H495" i="3"/>
  <c r="G413" i="3"/>
  <c r="H413" i="3"/>
  <c r="H417" i="3"/>
  <c r="I417" i="3"/>
  <c r="J417" i="3"/>
  <c r="F429" i="3"/>
  <c r="H429" i="3"/>
  <c r="G429" i="3"/>
  <c r="F437" i="3"/>
  <c r="H437" i="3"/>
  <c r="F441" i="3"/>
  <c r="H441" i="3"/>
  <c r="G441" i="3"/>
  <c r="F344" i="3"/>
  <c r="J344" i="3" s="1"/>
  <c r="H344" i="3"/>
  <c r="G348" i="3"/>
  <c r="H348" i="3"/>
  <c r="J348" i="3"/>
  <c r="H360" i="3"/>
  <c r="I360" i="3"/>
  <c r="J360" i="3"/>
  <c r="F310" i="3"/>
  <c r="G310" i="3"/>
  <c r="H310" i="3"/>
  <c r="H322" i="3"/>
  <c r="J322" i="3"/>
  <c r="H326" i="3"/>
  <c r="F326" i="3"/>
  <c r="I326" i="3" s="1"/>
  <c r="H251" i="3"/>
  <c r="G251" i="3"/>
  <c r="F251" i="3"/>
  <c r="I251" i="3" s="1"/>
  <c r="G271" i="3"/>
  <c r="F271" i="3"/>
  <c r="J271" i="3" s="1"/>
  <c r="H271" i="3"/>
  <c r="G275" i="3"/>
  <c r="H275" i="3"/>
  <c r="H46" i="3"/>
  <c r="J46" i="3"/>
  <c r="I46" i="3"/>
  <c r="G62" i="3"/>
  <c r="I62" i="3"/>
  <c r="G86" i="3"/>
  <c r="J86" i="3"/>
  <c r="F17" i="3"/>
  <c r="G17" i="3"/>
  <c r="F416" i="3"/>
  <c r="H416" i="3"/>
  <c r="G478" i="3"/>
  <c r="H478" i="3"/>
  <c r="I478" i="3"/>
  <c r="H639" i="3"/>
  <c r="G639" i="3"/>
  <c r="I639" i="3"/>
  <c r="J639" i="3"/>
  <c r="F682" i="3"/>
  <c r="G682" i="3"/>
  <c r="H682" i="3"/>
  <c r="H711" i="3"/>
  <c r="I711" i="3"/>
  <c r="G711" i="3"/>
  <c r="J711" i="3"/>
  <c r="G772" i="3"/>
  <c r="J772" i="3"/>
  <c r="I772" i="3"/>
  <c r="H772" i="3"/>
  <c r="F826" i="3"/>
  <c r="H826" i="3"/>
  <c r="G847" i="3"/>
  <c r="J847" i="3"/>
  <c r="G895" i="3"/>
  <c r="H895" i="3"/>
  <c r="J620" i="3"/>
  <c r="H579" i="3"/>
  <c r="I579" i="3"/>
  <c r="J579" i="3"/>
  <c r="F591" i="3"/>
  <c r="H591" i="3"/>
  <c r="J459" i="3"/>
  <c r="H459" i="3"/>
  <c r="G459" i="3"/>
  <c r="H479" i="3"/>
  <c r="I479" i="3"/>
  <c r="H491" i="3"/>
  <c r="I491" i="3"/>
  <c r="H393" i="3"/>
  <c r="G393" i="3"/>
  <c r="F393" i="3"/>
  <c r="I393" i="3" s="1"/>
  <c r="F340" i="3"/>
  <c r="G340" i="3"/>
  <c r="H340" i="3"/>
  <c r="F33" i="3"/>
  <c r="J33" i="3" s="1"/>
  <c r="J223" i="3"/>
  <c r="I86" i="3"/>
  <c r="G111" i="3"/>
  <c r="F111" i="3"/>
  <c r="I111" i="3" s="1"/>
  <c r="H312" i="3"/>
  <c r="H389" i="3"/>
  <c r="G437" i="3"/>
  <c r="G491" i="3"/>
  <c r="G790" i="3"/>
  <c r="G826" i="3"/>
  <c r="G854" i="3"/>
  <c r="H484" i="3"/>
  <c r="J790" i="3"/>
  <c r="H844" i="3"/>
  <c r="J844" i="3"/>
  <c r="G844" i="3"/>
  <c r="I63" i="3"/>
  <c r="H63" i="3"/>
  <c r="H99" i="3"/>
  <c r="I99" i="3"/>
  <c r="F888" i="3"/>
  <c r="J888" i="3" s="1"/>
  <c r="H888" i="3"/>
  <c r="H399" i="3"/>
  <c r="F399" i="3"/>
  <c r="J399" i="3" s="1"/>
  <c r="F308" i="3"/>
  <c r="J308" i="3" s="1"/>
  <c r="H308" i="3"/>
  <c r="G320" i="3"/>
  <c r="H320" i="3"/>
  <c r="I38" i="3"/>
  <c r="J38" i="3"/>
  <c r="H38" i="3"/>
  <c r="G38" i="3"/>
  <c r="F78" i="3"/>
  <c r="H78" i="3"/>
  <c r="H154" i="3"/>
  <c r="G154" i="3"/>
  <c r="I154" i="3"/>
  <c r="J154" i="3"/>
  <c r="F501" i="3"/>
  <c r="J501" i="3" s="1"/>
  <c r="H501" i="3"/>
  <c r="G501" i="3"/>
  <c r="G83" i="3"/>
  <c r="H83" i="3"/>
  <c r="J219" i="3"/>
  <c r="I219" i="3"/>
  <c r="F625" i="3"/>
  <c r="G625" i="3"/>
  <c r="I646" i="3"/>
  <c r="H646" i="3"/>
  <c r="J646" i="3"/>
  <c r="F705" i="3"/>
  <c r="H705" i="3"/>
  <c r="G705" i="3"/>
  <c r="I726" i="3"/>
  <c r="G726" i="3"/>
  <c r="J726" i="3"/>
  <c r="F746" i="3"/>
  <c r="H746" i="3"/>
  <c r="F819" i="3"/>
  <c r="H819" i="3"/>
  <c r="H840" i="3"/>
  <c r="I840" i="3"/>
  <c r="J840" i="3"/>
  <c r="F906" i="3"/>
  <c r="H906" i="3"/>
  <c r="H62" i="3"/>
  <c r="I459" i="3"/>
  <c r="H313" i="3"/>
  <c r="G313" i="3"/>
  <c r="F313" i="3"/>
  <c r="J313" i="3" s="1"/>
  <c r="J439" i="3"/>
  <c r="H439" i="3"/>
  <c r="H726" i="3"/>
  <c r="G819" i="3"/>
  <c r="G80" i="3"/>
  <c r="G96" i="3"/>
  <c r="G204" i="3"/>
  <c r="H374" i="3"/>
  <c r="I438" i="3"/>
  <c r="I402" i="3"/>
  <c r="H444" i="3"/>
  <c r="H533" i="3"/>
  <c r="G503" i="3"/>
  <c r="H101" i="3"/>
  <c r="J15" i="3"/>
  <c r="F32" i="3"/>
  <c r="J32" i="3" s="1"/>
  <c r="G592" i="3"/>
  <c r="J594" i="3"/>
  <c r="I295" i="3"/>
  <c r="I524" i="3"/>
  <c r="G835" i="3"/>
  <c r="G596" i="3"/>
  <c r="G295" i="3"/>
  <c r="H295" i="3"/>
  <c r="I60" i="3"/>
  <c r="J60" i="3"/>
  <c r="F176" i="3"/>
  <c r="J176" i="3" s="1"/>
  <c r="G176" i="3"/>
  <c r="H176" i="3"/>
  <c r="F602" i="3"/>
  <c r="H602" i="3"/>
  <c r="H492" i="3"/>
  <c r="G492" i="3"/>
  <c r="H408" i="3"/>
  <c r="G408" i="3"/>
  <c r="F893" i="3"/>
  <c r="J893" i="3" s="1"/>
  <c r="G893" i="3"/>
  <c r="F671" i="3"/>
  <c r="H671" i="3"/>
  <c r="H156" i="3"/>
  <c r="I156" i="3"/>
  <c r="F208" i="3"/>
  <c r="I208" i="3" s="1"/>
  <c r="H208" i="3"/>
  <c r="F618" i="3"/>
  <c r="H618" i="3"/>
  <c r="H311" i="3"/>
  <c r="F311" i="3"/>
  <c r="J311" i="3" s="1"/>
  <c r="G311" i="3"/>
  <c r="I762" i="3"/>
  <c r="J762" i="3"/>
  <c r="J871" i="3"/>
  <c r="I871" i="3"/>
  <c r="J803" i="3"/>
  <c r="H803" i="3"/>
  <c r="G676" i="3"/>
  <c r="I676" i="3"/>
  <c r="J676" i="3"/>
  <c r="G32" i="3"/>
  <c r="G60" i="3"/>
  <c r="H24" i="3"/>
  <c r="F77" i="3"/>
  <c r="J77" i="3" s="1"/>
  <c r="J85" i="3"/>
  <c r="J256" i="3"/>
  <c r="I125" i="3"/>
  <c r="G196" i="3"/>
  <c r="H211" i="3"/>
  <c r="H209" i="3"/>
  <c r="H153" i="3"/>
  <c r="H291" i="3"/>
  <c r="J396" i="3"/>
  <c r="H165" i="3"/>
  <c r="G374" i="3"/>
  <c r="J503" i="3"/>
  <c r="J527" i="3"/>
  <c r="J651" i="3"/>
  <c r="H446" i="3"/>
  <c r="J524" i="3"/>
  <c r="J642" i="3"/>
  <c r="G533" i="3"/>
  <c r="G594" i="3"/>
  <c r="G626" i="3"/>
  <c r="G703" i="3"/>
  <c r="H676" i="3"/>
  <c r="H795" i="3"/>
  <c r="H802" i="3"/>
  <c r="H881" i="3"/>
  <c r="G642" i="3"/>
  <c r="G651" i="3"/>
  <c r="G35" i="3"/>
  <c r="H494" i="3"/>
  <c r="F376" i="3"/>
  <c r="I376" i="3" s="1"/>
  <c r="H699" i="3"/>
  <c r="H722" i="3"/>
  <c r="H737" i="3"/>
  <c r="J123" i="3"/>
  <c r="J291" i="3"/>
  <c r="J279" i="3"/>
  <c r="G156" i="3"/>
  <c r="F629" i="3"/>
  <c r="G629" i="3"/>
  <c r="F661" i="3"/>
  <c r="G661" i="3"/>
  <c r="G746" i="3"/>
  <c r="F706" i="3"/>
  <c r="G706" i="3"/>
  <c r="F714" i="3"/>
  <c r="H714" i="3"/>
  <c r="I730" i="3"/>
  <c r="F745" i="3"/>
  <c r="H745" i="3"/>
  <c r="G745" i="3"/>
  <c r="I802" i="3"/>
  <c r="F811" i="3"/>
  <c r="H811" i="3"/>
  <c r="F827" i="3"/>
  <c r="G827" i="3"/>
  <c r="H827" i="3"/>
  <c r="I850" i="3"/>
  <c r="F880" i="3"/>
  <c r="J880" i="3" s="1"/>
  <c r="H880" i="3"/>
  <c r="J912" i="3"/>
  <c r="G319" i="3"/>
  <c r="I319" i="3"/>
  <c r="G775" i="3"/>
  <c r="I611" i="3"/>
  <c r="J96" i="3"/>
  <c r="J532" i="3"/>
  <c r="I553" i="3"/>
  <c r="I496" i="3"/>
  <c r="I349" i="3"/>
  <c r="J349" i="3"/>
  <c r="H73" i="3"/>
  <c r="F534" i="3"/>
  <c r="H534" i="3"/>
  <c r="J911" i="3"/>
  <c r="J83" i="3"/>
  <c r="I413" i="3"/>
  <c r="J752" i="3"/>
  <c r="H532" i="3"/>
  <c r="G494" i="3"/>
  <c r="G896" i="3"/>
  <c r="J400" i="3"/>
  <c r="H428" i="3"/>
  <c r="H254" i="3"/>
  <c r="I143" i="3"/>
  <c r="I207" i="3"/>
  <c r="G884" i="3"/>
  <c r="G551" i="3"/>
  <c r="H380" i="3"/>
  <c r="H436" i="3"/>
  <c r="J250" i="3"/>
  <c r="G123" i="3"/>
  <c r="I703" i="3"/>
  <c r="J876" i="3"/>
  <c r="G908" i="3"/>
  <c r="G762" i="3"/>
  <c r="G871" i="3"/>
  <c r="F529" i="3"/>
  <c r="J529" i="3" s="1"/>
  <c r="H529" i="3"/>
  <c r="F414" i="3"/>
  <c r="G414" i="3"/>
  <c r="H53" i="3"/>
  <c r="H61" i="3"/>
  <c r="J177" i="3"/>
  <c r="H105" i="3"/>
  <c r="J296" i="3"/>
  <c r="G296" i="3"/>
  <c r="J434" i="3"/>
  <c r="H392" i="3"/>
  <c r="G434" i="3"/>
  <c r="G573" i="3"/>
  <c r="I468" i="3"/>
  <c r="J468" i="3"/>
  <c r="I576" i="3"/>
  <c r="J576" i="3"/>
  <c r="F567" i="3"/>
  <c r="H567" i="3"/>
  <c r="G567" i="3"/>
  <c r="G635" i="3"/>
  <c r="J635" i="3"/>
  <c r="F578" i="3"/>
  <c r="H578" i="3"/>
  <c r="F30" i="3"/>
  <c r="I30" i="3" s="1"/>
  <c r="H30" i="3"/>
  <c r="F575" i="3"/>
  <c r="H575" i="3"/>
  <c r="F454" i="3"/>
  <c r="H454" i="3"/>
  <c r="G471" i="3"/>
  <c r="H471" i="3"/>
  <c r="G623" i="3"/>
  <c r="J623" i="3"/>
  <c r="H630" i="3"/>
  <c r="I630" i="3"/>
  <c r="F659" i="3"/>
  <c r="H659" i="3"/>
  <c r="F666" i="3"/>
  <c r="G666" i="3"/>
  <c r="F673" i="3"/>
  <c r="G673" i="3"/>
  <c r="G680" i="3"/>
  <c r="H680" i="3"/>
  <c r="J680" i="3"/>
  <c r="F723" i="3"/>
  <c r="G723" i="3"/>
  <c r="F669" i="3"/>
  <c r="G669" i="3"/>
  <c r="H846" i="3"/>
  <c r="I846" i="3"/>
  <c r="G593" i="3"/>
  <c r="H593" i="3"/>
  <c r="G554" i="3"/>
  <c r="H554" i="3"/>
  <c r="J554" i="3"/>
  <c r="F182" i="3"/>
  <c r="J182" i="3" s="1"/>
  <c r="G182" i="3"/>
  <c r="F198" i="3"/>
  <c r="H198" i="3"/>
  <c r="F377" i="3"/>
  <c r="J377" i="3" s="1"/>
  <c r="H377" i="3"/>
  <c r="J207" i="3"/>
  <c r="G61" i="3"/>
  <c r="G245" i="3"/>
  <c r="H177" i="3"/>
  <c r="G312" i="3"/>
  <c r="J380" i="3"/>
  <c r="J428" i="3"/>
  <c r="J143" i="3"/>
  <c r="G250" i="3"/>
  <c r="G423" i="3"/>
  <c r="J471" i="3"/>
  <c r="J499" i="3"/>
  <c r="J553" i="3"/>
  <c r="G454" i="3"/>
  <c r="I562" i="3"/>
  <c r="G553" i="3"/>
  <c r="G630" i="3"/>
  <c r="I457" i="3"/>
  <c r="H583" i="3"/>
  <c r="H635" i="3"/>
  <c r="I830" i="3"/>
  <c r="I635" i="3"/>
  <c r="H400" i="3"/>
  <c r="G496" i="3"/>
  <c r="J496" i="3"/>
  <c r="F272" i="3"/>
  <c r="J272" i="3" s="1"/>
  <c r="H272" i="3"/>
  <c r="G709" i="3"/>
  <c r="H709" i="3"/>
  <c r="I814" i="3"/>
  <c r="H814" i="3"/>
  <c r="F53" i="3"/>
  <c r="J53" i="3" s="1"/>
  <c r="H213" i="3"/>
  <c r="I263" i="3"/>
  <c r="I117" i="3"/>
  <c r="J392" i="3"/>
  <c r="J408" i="3"/>
  <c r="I554" i="3"/>
  <c r="I499" i="3"/>
  <c r="J896" i="3"/>
  <c r="F709" i="3"/>
  <c r="I709" i="3" s="1"/>
  <c r="G399" i="3"/>
  <c r="G584" i="3"/>
  <c r="H584" i="3"/>
  <c r="I584" i="3"/>
  <c r="F605" i="3"/>
  <c r="G605" i="3"/>
  <c r="I645" i="3"/>
  <c r="J645" i="3"/>
  <c r="G757" i="3"/>
  <c r="H744" i="3"/>
  <c r="G529" i="3"/>
  <c r="G213" i="3"/>
  <c r="G221" i="3"/>
  <c r="G523" i="3"/>
  <c r="I539" i="3"/>
  <c r="G513" i="3"/>
  <c r="H372" i="3"/>
  <c r="H309" i="3"/>
  <c r="J321" i="3"/>
  <c r="H79" i="3"/>
  <c r="G115" i="3"/>
  <c r="I183" i="3"/>
  <c r="I203" i="3"/>
  <c r="I215" i="3"/>
  <c r="G615" i="3"/>
  <c r="J581" i="3"/>
  <c r="H570" i="3"/>
  <c r="G518" i="3"/>
  <c r="I371" i="3"/>
  <c r="H415" i="3"/>
  <c r="I342" i="3"/>
  <c r="H354" i="3"/>
  <c r="I358" i="3"/>
  <c r="J320" i="3"/>
  <c r="H281" i="3"/>
  <c r="H285" i="3"/>
  <c r="H297" i="3"/>
  <c r="G118" i="3"/>
  <c r="G206" i="3"/>
  <c r="G222" i="3"/>
  <c r="H620" i="3"/>
  <c r="G520" i="3"/>
  <c r="G498" i="3"/>
  <c r="G506" i="3"/>
  <c r="G417" i="3"/>
  <c r="G421" i="3"/>
  <c r="G360" i="3"/>
  <c r="G744" i="3"/>
  <c r="G803" i="3"/>
  <c r="G867" i="3"/>
  <c r="G161" i="3"/>
  <c r="H405" i="3"/>
  <c r="G314" i="3"/>
  <c r="H757" i="3"/>
  <c r="J631" i="3"/>
  <c r="H244" i="3"/>
  <c r="F787" i="3"/>
  <c r="J787" i="3" s="1"/>
  <c r="G510" i="3"/>
  <c r="I335" i="3"/>
  <c r="G113" i="3"/>
  <c r="G149" i="3"/>
  <c r="J185" i="3"/>
  <c r="J193" i="3"/>
  <c r="G425" i="3"/>
  <c r="G31" i="3"/>
  <c r="G474" i="3"/>
  <c r="G339" i="3"/>
  <c r="H155" i="3"/>
  <c r="G226" i="3"/>
  <c r="I384" i="3"/>
  <c r="I622" i="3"/>
  <c r="I500" i="3"/>
  <c r="G904" i="3"/>
  <c r="I596" i="3"/>
  <c r="J452" i="3"/>
  <c r="G137" i="3"/>
  <c r="I169" i="3"/>
  <c r="F699" i="3"/>
  <c r="H298" i="3"/>
  <c r="G333" i="3"/>
  <c r="H539" i="3"/>
  <c r="G147" i="3"/>
  <c r="I700" i="3"/>
  <c r="H700" i="3"/>
  <c r="F614" i="3"/>
  <c r="H614" i="3"/>
  <c r="F517" i="3"/>
  <c r="G517" i="3"/>
  <c r="F398" i="3"/>
  <c r="H398" i="3"/>
  <c r="G398" i="3"/>
  <c r="G422" i="3"/>
  <c r="J422" i="3"/>
  <c r="F264" i="3"/>
  <c r="J264" i="3" s="1"/>
  <c r="H264" i="3"/>
  <c r="H852" i="3"/>
  <c r="G852" i="3"/>
  <c r="H115" i="3"/>
  <c r="H203" i="3"/>
  <c r="H215" i="3"/>
  <c r="G601" i="3"/>
  <c r="F460" i="3"/>
  <c r="H460" i="3"/>
  <c r="F486" i="3"/>
  <c r="J486" i="3" s="1"/>
  <c r="H486" i="3"/>
  <c r="I83" i="3"/>
  <c r="J183" i="3"/>
  <c r="J203" i="3"/>
  <c r="G321" i="3"/>
  <c r="G309" i="3"/>
  <c r="J372" i="3"/>
  <c r="J413" i="3"/>
  <c r="H286" i="3"/>
  <c r="J539" i="3"/>
  <c r="G372" i="3"/>
  <c r="I615" i="3"/>
  <c r="H704" i="3"/>
  <c r="J759" i="3"/>
  <c r="H793" i="3"/>
  <c r="I581" i="3"/>
  <c r="I752" i="3"/>
  <c r="J909" i="3"/>
  <c r="I909" i="3"/>
  <c r="H424" i="3"/>
  <c r="H500" i="3"/>
  <c r="H598" i="3"/>
  <c r="I285" i="3"/>
  <c r="J285" i="3"/>
  <c r="H615" i="3"/>
  <c r="F712" i="3"/>
  <c r="J712" i="3" s="1"/>
  <c r="H518" i="3"/>
  <c r="F540" i="3"/>
  <c r="I439" i="3"/>
  <c r="G439" i="3"/>
  <c r="G525" i="3"/>
  <c r="J525" i="3"/>
  <c r="F677" i="3"/>
  <c r="G677" i="3"/>
  <c r="F733" i="3"/>
  <c r="G733" i="3"/>
  <c r="I741" i="3"/>
  <c r="H741" i="3"/>
  <c r="J741" i="3"/>
  <c r="G555" i="3"/>
  <c r="G47" i="3"/>
  <c r="H47" i="3"/>
  <c r="F633" i="3"/>
  <c r="G633" i="3"/>
  <c r="F649" i="3"/>
  <c r="G649" i="3"/>
  <c r="H656" i="3"/>
  <c r="I656" i="3"/>
  <c r="J672" i="3"/>
  <c r="G672" i="3"/>
  <c r="G720" i="3"/>
  <c r="J720" i="3"/>
  <c r="G751" i="3"/>
  <c r="J751" i="3"/>
  <c r="H766" i="3"/>
  <c r="G766" i="3"/>
  <c r="F809" i="3"/>
  <c r="H809" i="3"/>
  <c r="H816" i="3"/>
  <c r="J816" i="3"/>
  <c r="G816" i="3"/>
  <c r="F841" i="3"/>
  <c r="H841" i="3"/>
  <c r="G543" i="3"/>
  <c r="J543" i="3"/>
  <c r="J465" i="3"/>
  <c r="I465" i="3"/>
  <c r="F469" i="3"/>
  <c r="G469" i="3"/>
  <c r="G477" i="3"/>
  <c r="J477" i="3"/>
  <c r="H477" i="3"/>
  <c r="H419" i="3"/>
  <c r="G419" i="3"/>
  <c r="I443" i="3"/>
  <c r="G443" i="3"/>
  <c r="F324" i="3"/>
  <c r="J324" i="3" s="1"/>
  <c r="G324" i="3"/>
  <c r="F257" i="3"/>
  <c r="H257" i="3"/>
  <c r="G261" i="3"/>
  <c r="J261" i="3"/>
  <c r="I507" i="3"/>
  <c r="H507" i="3"/>
  <c r="J507" i="3"/>
  <c r="H624" i="3"/>
  <c r="J624" i="3"/>
  <c r="G624" i="3"/>
  <c r="H640" i="3"/>
  <c r="G640" i="3"/>
  <c r="J640" i="3"/>
  <c r="F681" i="3"/>
  <c r="H681" i="3"/>
  <c r="J773" i="3"/>
  <c r="G773" i="3"/>
  <c r="H800" i="3"/>
  <c r="I800" i="3"/>
  <c r="J800" i="3"/>
  <c r="I832" i="3"/>
  <c r="J832" i="3"/>
  <c r="H848" i="3"/>
  <c r="J848" i="3"/>
  <c r="I864" i="3"/>
  <c r="G864" i="3"/>
  <c r="F892" i="3"/>
  <c r="H892" i="3"/>
  <c r="J295" i="3"/>
  <c r="I141" i="3"/>
  <c r="H183" i="3"/>
  <c r="H378" i="3"/>
  <c r="H333" i="3"/>
  <c r="J523" i="3"/>
  <c r="J601" i="3"/>
  <c r="J704" i="3"/>
  <c r="I525" i="3"/>
  <c r="H585" i="3"/>
  <c r="G598" i="3"/>
  <c r="G603" i="3"/>
  <c r="G621" i="3"/>
  <c r="G665" i="3"/>
  <c r="H523" i="3"/>
  <c r="G539" i="3"/>
  <c r="H672" i="3"/>
  <c r="J743" i="3"/>
  <c r="H825" i="3"/>
  <c r="I543" i="3"/>
  <c r="G832" i="3"/>
  <c r="G183" i="3"/>
  <c r="G500" i="3"/>
  <c r="H788" i="3"/>
  <c r="G540" i="3"/>
  <c r="G712" i="3"/>
  <c r="G841" i="3"/>
  <c r="J852" i="3"/>
  <c r="J760" i="3"/>
  <c r="I760" i="3"/>
  <c r="F563" i="3"/>
  <c r="G563" i="3"/>
  <c r="J450" i="3"/>
  <c r="H450" i="3"/>
  <c r="I804" i="3"/>
  <c r="H804" i="3"/>
  <c r="J884" i="3"/>
  <c r="H884" i="3"/>
  <c r="F551" i="3"/>
  <c r="H551" i="3"/>
  <c r="F509" i="3"/>
  <c r="G509" i="3"/>
  <c r="F653" i="3"/>
  <c r="G653" i="3"/>
  <c r="G450" i="3"/>
  <c r="I450" i="3"/>
  <c r="G804" i="3"/>
  <c r="H86" i="3"/>
  <c r="J552" i="3"/>
  <c r="I552" i="3"/>
  <c r="I428" i="3"/>
  <c r="J500" i="3"/>
  <c r="I720" i="3"/>
  <c r="G526" i="3"/>
  <c r="G130" i="3"/>
  <c r="G134" i="3"/>
  <c r="H673" i="3"/>
  <c r="G278" i="3"/>
  <c r="G389" i="3"/>
  <c r="G546" i="3"/>
  <c r="G453" i="3"/>
  <c r="G378" i="3"/>
  <c r="G341" i="3"/>
  <c r="H335" i="3"/>
  <c r="G207" i="3"/>
  <c r="G306" i="3"/>
  <c r="G565" i="3"/>
  <c r="H113" i="3"/>
  <c r="G121" i="3"/>
  <c r="G193" i="3"/>
  <c r="G205" i="3"/>
  <c r="G63" i="3"/>
  <c r="H139" i="3"/>
  <c r="I647" i="3"/>
  <c r="J679" i="3"/>
  <c r="I872" i="3"/>
  <c r="H904" i="3"/>
  <c r="I585" i="3"/>
  <c r="J570" i="3"/>
  <c r="J508" i="3"/>
  <c r="J443" i="3"/>
  <c r="G308" i="3"/>
  <c r="I320" i="3"/>
  <c r="I273" i="3"/>
  <c r="F549" i="3"/>
  <c r="H549" i="3"/>
  <c r="F519" i="3"/>
  <c r="H519" i="3"/>
  <c r="I643" i="3"/>
  <c r="H643" i="3"/>
  <c r="J643" i="3"/>
  <c r="G675" i="3"/>
  <c r="H812" i="3"/>
  <c r="J812" i="3"/>
  <c r="G812" i="3"/>
  <c r="F619" i="3"/>
  <c r="H619" i="3"/>
  <c r="F513" i="3"/>
  <c r="H513" i="3"/>
  <c r="F79" i="3"/>
  <c r="I79" i="3" s="1"/>
  <c r="G79" i="3"/>
  <c r="H638" i="3"/>
  <c r="G638" i="3"/>
  <c r="J638" i="3"/>
  <c r="H702" i="3"/>
  <c r="J702" i="3"/>
  <c r="G725" i="3"/>
  <c r="H771" i="3"/>
  <c r="J771" i="3"/>
  <c r="G771" i="3"/>
  <c r="I771" i="3"/>
  <c r="G807" i="3"/>
  <c r="J807" i="3"/>
  <c r="I807" i="3"/>
  <c r="G823" i="3"/>
  <c r="I823" i="3"/>
  <c r="J823" i="3"/>
  <c r="G839" i="3"/>
  <c r="J839" i="3"/>
  <c r="H839" i="3"/>
  <c r="I603" i="3"/>
  <c r="H603" i="3"/>
  <c r="J603" i="3"/>
  <c r="F607" i="3"/>
  <c r="G607" i="3"/>
  <c r="J445" i="3"/>
  <c r="H445" i="3"/>
  <c r="J457" i="3"/>
  <c r="H457" i="3"/>
  <c r="H481" i="3"/>
  <c r="I481" i="3"/>
  <c r="F489" i="3"/>
  <c r="H489" i="3"/>
  <c r="G489" i="3"/>
  <c r="H371" i="3"/>
  <c r="J371" i="3"/>
  <c r="F375" i="3"/>
  <c r="J375" i="3" s="1"/>
  <c r="G375" i="3"/>
  <c r="H407" i="3"/>
  <c r="G407" i="3"/>
  <c r="F386" i="3"/>
  <c r="H386" i="3"/>
  <c r="F663" i="3"/>
  <c r="J663" i="3" s="1"/>
  <c r="H663" i="3"/>
  <c r="I715" i="3"/>
  <c r="G715" i="3"/>
  <c r="F252" i="3"/>
  <c r="H252" i="3"/>
  <c r="J288" i="3"/>
  <c r="I288" i="3"/>
  <c r="H622" i="3"/>
  <c r="G622" i="3"/>
  <c r="J622" i="3"/>
  <c r="H670" i="3"/>
  <c r="G670" i="3"/>
  <c r="J670" i="3"/>
  <c r="F735" i="3"/>
  <c r="H735" i="3"/>
  <c r="G735" i="3"/>
  <c r="H758" i="3"/>
  <c r="J758" i="3"/>
  <c r="G758" i="3"/>
  <c r="G791" i="3"/>
  <c r="I791" i="3"/>
  <c r="J791" i="3"/>
  <c r="I35" i="3"/>
  <c r="G16" i="3"/>
  <c r="H121" i="3"/>
  <c r="G155" i="3"/>
  <c r="H169" i="3"/>
  <c r="H205" i="3"/>
  <c r="I161" i="3"/>
  <c r="G286" i="3"/>
  <c r="J99" i="3"/>
  <c r="H321" i="3"/>
  <c r="J537" i="3"/>
  <c r="G460" i="3"/>
  <c r="I492" i="3"/>
  <c r="J652" i="3"/>
  <c r="G585" i="3"/>
  <c r="I759" i="3"/>
  <c r="I812" i="3"/>
  <c r="I452" i="3"/>
  <c r="G519" i="3"/>
  <c r="G717" i="3"/>
  <c r="I768" i="3"/>
  <c r="F904" i="3"/>
  <c r="J904" i="3" s="1"/>
  <c r="G700" i="3"/>
  <c r="H715" i="3"/>
  <c r="G814" i="3"/>
  <c r="G830" i="3"/>
  <c r="G846" i="3"/>
  <c r="G872" i="3"/>
  <c r="J814" i="3"/>
  <c r="J830" i="3"/>
  <c r="J846" i="3"/>
  <c r="J862" i="3"/>
  <c r="H562" i="3"/>
  <c r="J872" i="3"/>
  <c r="I593" i="3"/>
  <c r="J728" i="3"/>
  <c r="I728" i="3"/>
  <c r="H508" i="3"/>
  <c r="F466" i="3"/>
  <c r="G466" i="3"/>
  <c r="F453" i="3"/>
  <c r="H453" i="3"/>
  <c r="G549" i="3"/>
  <c r="F555" i="3"/>
  <c r="H555" i="3"/>
  <c r="H652" i="3"/>
  <c r="G652" i="3"/>
  <c r="F725" i="3"/>
  <c r="J725" i="3" s="1"/>
  <c r="H725" i="3"/>
  <c r="G787" i="3"/>
  <c r="H787" i="3"/>
  <c r="F565" i="3"/>
  <c r="H565" i="3"/>
  <c r="I511" i="3"/>
  <c r="G511" i="3"/>
  <c r="J511" i="3"/>
  <c r="F406" i="3"/>
  <c r="G406" i="3"/>
  <c r="I775" i="3"/>
  <c r="J775" i="3"/>
  <c r="H775" i="3"/>
  <c r="F561" i="3"/>
  <c r="G561" i="3"/>
  <c r="I631" i="3"/>
  <c r="G631" i="3"/>
  <c r="H654" i="3"/>
  <c r="G654" i="3"/>
  <c r="J654" i="3"/>
  <c r="H679" i="3"/>
  <c r="I679" i="3"/>
  <c r="I717" i="3"/>
  <c r="J717" i="3"/>
  <c r="I798" i="3"/>
  <c r="H798" i="3"/>
  <c r="G855" i="3"/>
  <c r="H855" i="3"/>
  <c r="J855" i="3"/>
  <c r="I855" i="3"/>
  <c r="H28" i="3"/>
  <c r="G28" i="3"/>
  <c r="I85" i="3"/>
  <c r="J161" i="3"/>
  <c r="J205" i="3"/>
  <c r="F121" i="3"/>
  <c r="I121" i="3" s="1"/>
  <c r="I205" i="3"/>
  <c r="J585" i="3"/>
  <c r="J593" i="3"/>
  <c r="J621" i="3"/>
  <c r="J647" i="3"/>
  <c r="H452" i="3"/>
  <c r="I570" i="3"/>
  <c r="H561" i="3"/>
  <c r="G643" i="3"/>
  <c r="G663" i="3"/>
  <c r="I445" i="3"/>
  <c r="I537" i="3"/>
  <c r="J715" i="3"/>
  <c r="H807" i="3"/>
  <c r="H823" i="3"/>
  <c r="H862" i="3"/>
  <c r="G481" i="3"/>
  <c r="I736" i="3"/>
  <c r="J887" i="3"/>
  <c r="I887" i="3"/>
  <c r="I638" i="3"/>
  <c r="I702" i="3"/>
  <c r="H717" i="3"/>
  <c r="G798" i="3"/>
  <c r="J319" i="3"/>
  <c r="H759" i="3"/>
  <c r="G371" i="3"/>
  <c r="H607" i="3"/>
  <c r="H631" i="3"/>
  <c r="F606" i="3"/>
  <c r="H606" i="3"/>
  <c r="F265" i="3"/>
  <c r="H265" i="3"/>
  <c r="H796" i="3"/>
  <c r="J796" i="3"/>
  <c r="G796" i="3"/>
  <c r="H860" i="3"/>
  <c r="J860" i="3"/>
  <c r="G860" i="3"/>
  <c r="H443" i="3"/>
  <c r="H553" i="3"/>
  <c r="I594" i="3"/>
  <c r="G645" i="3"/>
  <c r="J273" i="3"/>
  <c r="H273" i="3"/>
  <c r="J584" i="3"/>
  <c r="G564" i="3"/>
  <c r="G303" i="3"/>
  <c r="G132" i="3"/>
  <c r="G148" i="3"/>
  <c r="J19" i="3"/>
  <c r="G472" i="3"/>
  <c r="G300" i="3"/>
  <c r="G49" i="3"/>
  <c r="G181" i="3"/>
  <c r="F370" i="3"/>
  <c r="G198" i="3"/>
  <c r="I392" i="3"/>
  <c r="H730" i="3"/>
  <c r="G252" i="3"/>
  <c r="I321" i="3"/>
  <c r="J63" i="3"/>
  <c r="G203" i="3"/>
  <c r="H908" i="3"/>
  <c r="H98" i="3"/>
  <c r="G39" i="3"/>
  <c r="G55" i="3"/>
  <c r="G175" i="3"/>
  <c r="G136" i="3"/>
  <c r="G160" i="3"/>
  <c r="J27" i="3"/>
  <c r="G370" i="3"/>
  <c r="H896" i="3"/>
  <c r="G558" i="3"/>
  <c r="H604" i="3"/>
  <c r="H616" i="3"/>
  <c r="G590" i="3"/>
  <c r="G187" i="3"/>
  <c r="G81" i="3"/>
  <c r="G440" i="3"/>
  <c r="I109" i="3"/>
  <c r="I338" i="3"/>
  <c r="G338" i="3"/>
  <c r="F580" i="3"/>
  <c r="H580" i="3"/>
  <c r="G386" i="3"/>
  <c r="G264" i="3"/>
  <c r="F93" i="3"/>
  <c r="H93" i="3"/>
  <c r="G404" i="3"/>
  <c r="G355" i="3"/>
  <c r="G730" i="3"/>
  <c r="H912" i="3"/>
  <c r="F574" i="3"/>
  <c r="H574" i="3"/>
  <c r="F522" i="3"/>
  <c r="H522" i="3"/>
  <c r="F530" i="3"/>
  <c r="H530" i="3"/>
  <c r="G538" i="3"/>
  <c r="F504" i="3"/>
  <c r="H504" i="3"/>
  <c r="G379" i="3"/>
  <c r="F102" i="3"/>
  <c r="H102" i="3"/>
  <c r="F122" i="3"/>
  <c r="H122" i="3"/>
  <c r="F138" i="3"/>
  <c r="H138" i="3"/>
  <c r="G150" i="3"/>
  <c r="F214" i="3"/>
  <c r="J214" i="3" s="1"/>
  <c r="H214" i="3"/>
  <c r="G888" i="3"/>
  <c r="H645" i="3"/>
  <c r="G892" i="3"/>
  <c r="F764" i="3"/>
  <c r="H764" i="3"/>
  <c r="I322" i="3"/>
  <c r="G322" i="3"/>
  <c r="F36" i="3"/>
  <c r="J36" i="3" s="1"/>
  <c r="H36" i="3"/>
  <c r="I44" i="3"/>
  <c r="F52" i="3"/>
  <c r="J52" i="3" s="1"/>
  <c r="H52" i="3"/>
  <c r="H84" i="3"/>
  <c r="I84" i="3"/>
  <c r="F108" i="3"/>
  <c r="J108" i="3" s="1"/>
  <c r="H108" i="3"/>
  <c r="F116" i="3"/>
  <c r="J116" i="3" s="1"/>
  <c r="H116" i="3"/>
  <c r="F128" i="3"/>
  <c r="H128" i="3"/>
  <c r="F132" i="3"/>
  <c r="H132" i="3"/>
  <c r="F144" i="3"/>
  <c r="H144" i="3"/>
  <c r="G224" i="3"/>
  <c r="I15" i="3"/>
  <c r="I27" i="3"/>
  <c r="H625" i="3"/>
  <c r="F472" i="3"/>
  <c r="H472" i="3"/>
  <c r="G394" i="3"/>
  <c r="H337" i="3"/>
  <c r="I315" i="3"/>
  <c r="F276" i="3"/>
  <c r="J276" i="3" s="1"/>
  <c r="H276" i="3"/>
  <c r="G101" i="3"/>
  <c r="I101" i="3"/>
  <c r="G189" i="3"/>
  <c r="H866" i="3"/>
  <c r="H600" i="3"/>
  <c r="H608" i="3"/>
  <c r="G482" i="3"/>
  <c r="G246" i="3"/>
  <c r="G211" i="3"/>
  <c r="G504" i="3"/>
  <c r="G578" i="3"/>
  <c r="H878" i="3"/>
  <c r="H733" i="3"/>
  <c r="G580" i="3"/>
  <c r="H596" i="3"/>
  <c r="F442" i="3"/>
  <c r="H442" i="3"/>
  <c r="G41" i="3"/>
  <c r="G93" i="3"/>
  <c r="J16" i="3"/>
  <c r="J28" i="3"/>
  <c r="G486" i="3"/>
  <c r="H339" i="3"/>
  <c r="F282" i="3"/>
  <c r="J282" i="3" s="1"/>
  <c r="H282" i="3"/>
  <c r="G420" i="3"/>
  <c r="F724" i="3"/>
  <c r="H724" i="3"/>
  <c r="F732" i="3"/>
  <c r="H732" i="3"/>
  <c r="G740" i="3"/>
  <c r="G550" i="3"/>
  <c r="G570" i="3"/>
  <c r="F512" i="3"/>
  <c r="H512" i="3"/>
  <c r="G354" i="3"/>
  <c r="G281" i="3"/>
  <c r="F118" i="3"/>
  <c r="J118" i="3" s="1"/>
  <c r="H118" i="3"/>
  <c r="F130" i="3"/>
  <c r="H130" i="3"/>
  <c r="F134" i="3"/>
  <c r="H134" i="3"/>
  <c r="F190" i="3"/>
  <c r="H190" i="3"/>
  <c r="G194" i="3"/>
  <c r="F222" i="3"/>
  <c r="H222" i="3"/>
  <c r="G33" i="3"/>
  <c r="G714" i="3"/>
  <c r="H665" i="3"/>
  <c r="G490" i="3"/>
  <c r="G384" i="3"/>
  <c r="H59" i="3"/>
  <c r="F59" i="3"/>
  <c r="H91" i="3"/>
  <c r="F91" i="3"/>
  <c r="F317" i="3"/>
  <c r="J317" i="3" s="1"/>
  <c r="H317" i="3"/>
  <c r="F718" i="3"/>
  <c r="H718" i="3"/>
  <c r="H601" i="3"/>
  <c r="H609" i="3"/>
  <c r="H617" i="3"/>
  <c r="F556" i="3"/>
  <c r="H556" i="3"/>
  <c r="F564" i="3"/>
  <c r="H564" i="3"/>
  <c r="F572" i="3"/>
  <c r="H572" i="3"/>
  <c r="F520" i="3"/>
  <c r="H520" i="3"/>
  <c r="F506" i="3"/>
  <c r="H506" i="3"/>
  <c r="G514" i="3"/>
  <c r="G401" i="3"/>
  <c r="G287" i="3"/>
  <c r="F303" i="3"/>
  <c r="H303" i="3"/>
  <c r="F72" i="3"/>
  <c r="H72" i="3"/>
  <c r="F120" i="3"/>
  <c r="J120" i="3" s="1"/>
  <c r="H120" i="3"/>
  <c r="G128" i="3"/>
  <c r="F136" i="3"/>
  <c r="H136" i="3"/>
  <c r="G144" i="3"/>
  <c r="F160" i="3"/>
  <c r="H160" i="3"/>
  <c r="G168" i="3"/>
  <c r="I19" i="3"/>
  <c r="I23" i="3"/>
  <c r="H633" i="3"/>
  <c r="H677" i="3"/>
  <c r="F482" i="3"/>
  <c r="H482" i="3"/>
  <c r="G87" i="3"/>
  <c r="H496" i="3"/>
  <c r="G416" i="3"/>
  <c r="H794" i="3"/>
  <c r="H858" i="3"/>
  <c r="H882" i="3"/>
  <c r="F740" i="3"/>
  <c r="H740" i="3"/>
  <c r="F748" i="3"/>
  <c r="H748" i="3"/>
  <c r="F588" i="3"/>
  <c r="H588" i="3"/>
  <c r="F480" i="3"/>
  <c r="H480" i="3"/>
  <c r="F280" i="3"/>
  <c r="H280" i="3"/>
  <c r="F244" i="3"/>
  <c r="G282" i="3"/>
  <c r="G215" i="3"/>
  <c r="F566" i="3"/>
  <c r="H566" i="3"/>
  <c r="F750" i="3"/>
  <c r="H750" i="3"/>
  <c r="G722" i="3"/>
  <c r="F550" i="3"/>
  <c r="H550" i="3"/>
  <c r="G566" i="3"/>
  <c r="F538" i="3"/>
  <c r="H538" i="3"/>
  <c r="H465" i="3"/>
  <c r="G465" i="3"/>
  <c r="F395" i="3"/>
  <c r="J395" i="3" s="1"/>
  <c r="H395" i="3"/>
  <c r="F277" i="3"/>
  <c r="J277" i="3" s="1"/>
  <c r="H277" i="3"/>
  <c r="F94" i="3"/>
  <c r="H94" i="3"/>
  <c r="F110" i="3"/>
  <c r="J110" i="3" s="1"/>
  <c r="H110" i="3"/>
  <c r="F114" i="3"/>
  <c r="J114" i="3" s="1"/>
  <c r="H114" i="3"/>
  <c r="F146" i="3"/>
  <c r="H146" i="3"/>
  <c r="F150" i="3"/>
  <c r="H150" i="3"/>
  <c r="G811" i="3"/>
  <c r="H872" i="3"/>
  <c r="F490" i="3"/>
  <c r="H490" i="3"/>
  <c r="H39" i="3"/>
  <c r="F39" i="3"/>
  <c r="H75" i="3"/>
  <c r="F75" i="3"/>
  <c r="G179" i="3"/>
  <c r="I876" i="3"/>
  <c r="F55" i="3"/>
  <c r="H55" i="3"/>
  <c r="G764" i="3"/>
  <c r="F528" i="3"/>
  <c r="H528" i="3"/>
  <c r="F536" i="3"/>
  <c r="H536" i="3"/>
  <c r="F385" i="3"/>
  <c r="J385" i="3" s="1"/>
  <c r="H385" i="3"/>
  <c r="F409" i="3"/>
  <c r="H409" i="3"/>
  <c r="F433" i="3"/>
  <c r="J433" i="3" s="1"/>
  <c r="H433" i="3"/>
  <c r="G334" i="3"/>
  <c r="F40" i="3"/>
  <c r="J40" i="3" s="1"/>
  <c r="H40" i="3"/>
  <c r="H68" i="3"/>
  <c r="I68" i="3"/>
  <c r="F124" i="3"/>
  <c r="H124" i="3"/>
  <c r="F140" i="3"/>
  <c r="H140" i="3"/>
  <c r="F152" i="3"/>
  <c r="H152" i="3"/>
  <c r="F168" i="3"/>
  <c r="H168" i="3"/>
  <c r="F216" i="3"/>
  <c r="H216" i="3"/>
  <c r="H621" i="3"/>
  <c r="F548" i="3"/>
  <c r="H548" i="3"/>
  <c r="H97" i="3"/>
  <c r="F97" i="3"/>
  <c r="G197" i="3"/>
  <c r="I755" i="3"/>
  <c r="H661" i="3"/>
  <c r="H43" i="3"/>
  <c r="F43" i="3"/>
  <c r="F71" i="3"/>
  <c r="H71" i="3"/>
  <c r="F87" i="3"/>
  <c r="H87" i="3"/>
  <c r="G588" i="3"/>
  <c r="I532" i="3"/>
  <c r="H499" i="3"/>
  <c r="I744" i="3"/>
  <c r="H647" i="3"/>
  <c r="H629" i="3"/>
  <c r="G480" i="3"/>
  <c r="G442" i="3"/>
  <c r="G349" i="3"/>
  <c r="F361" i="3"/>
  <c r="J361" i="3" s="1"/>
  <c r="H361" i="3"/>
  <c r="F327" i="3"/>
  <c r="H327" i="3"/>
  <c r="I296" i="3"/>
  <c r="G244" i="3"/>
  <c r="G73" i="3"/>
  <c r="F474" i="3"/>
  <c r="H474" i="3"/>
  <c r="F404" i="3"/>
  <c r="J404" i="3" s="1"/>
  <c r="H404" i="3"/>
  <c r="F355" i="3"/>
  <c r="J355" i="3" s="1"/>
  <c r="H355" i="3"/>
  <c r="J47" i="3"/>
  <c r="F514" i="3"/>
  <c r="H514" i="3"/>
  <c r="G738" i="3"/>
  <c r="F558" i="3"/>
  <c r="H558" i="3"/>
  <c r="G574" i="3"/>
  <c r="G534" i="3"/>
  <c r="G512" i="3"/>
  <c r="F379" i="3"/>
  <c r="J379" i="3" s="1"/>
  <c r="H379" i="3"/>
  <c r="G395" i="3"/>
  <c r="G316" i="3"/>
  <c r="F301" i="3"/>
  <c r="J301" i="3" s="1"/>
  <c r="H301" i="3"/>
  <c r="F106" i="3"/>
  <c r="J106" i="3" s="1"/>
  <c r="H106" i="3"/>
  <c r="G122" i="3"/>
  <c r="F126" i="3"/>
  <c r="H126" i="3"/>
  <c r="G138" i="3"/>
  <c r="F142" i="3"/>
  <c r="H142" i="3"/>
  <c r="G146" i="3"/>
  <c r="G522" i="3"/>
  <c r="F582" i="3"/>
  <c r="H582" i="3"/>
  <c r="H818" i="3"/>
  <c r="H612" i="3"/>
  <c r="G586" i="3"/>
  <c r="G470" i="3"/>
  <c r="I400" i="3"/>
  <c r="G400" i="3"/>
  <c r="F440" i="3"/>
  <c r="H440" i="3"/>
  <c r="G290" i="3"/>
  <c r="G562" i="3"/>
  <c r="G843" i="3"/>
  <c r="I884" i="3"/>
  <c r="H669" i="3"/>
  <c r="F756" i="3"/>
  <c r="H756" i="3"/>
  <c r="H605" i="3"/>
  <c r="G528" i="3"/>
  <c r="G536" i="3"/>
  <c r="F498" i="3"/>
  <c r="H498" i="3"/>
  <c r="G502" i="3"/>
  <c r="H463" i="3"/>
  <c r="G463" i="3"/>
  <c r="G373" i="3"/>
  <c r="G381" i="3"/>
  <c r="G397" i="3"/>
  <c r="G409" i="3"/>
  <c r="F421" i="3"/>
  <c r="H421" i="3"/>
  <c r="F425" i="3"/>
  <c r="H425" i="3"/>
  <c r="G344" i="3"/>
  <c r="F247" i="3"/>
  <c r="H247" i="3"/>
  <c r="I299" i="3"/>
  <c r="F56" i="3"/>
  <c r="J56" i="3" s="1"/>
  <c r="H56" i="3"/>
  <c r="F104" i="3"/>
  <c r="J104" i="3" s="1"/>
  <c r="H104" i="3"/>
  <c r="F112" i="3"/>
  <c r="J112" i="3" s="1"/>
  <c r="H112" i="3"/>
  <c r="F148" i="3"/>
  <c r="H148" i="3"/>
  <c r="G152" i="3"/>
  <c r="J184" i="3"/>
  <c r="F192" i="3"/>
  <c r="H192" i="3"/>
  <c r="F224" i="3"/>
  <c r="H224" i="3"/>
  <c r="H31" i="3"/>
  <c r="G548" i="3"/>
  <c r="H464" i="3"/>
  <c r="I464" i="3"/>
  <c r="G438" i="3"/>
  <c r="F345" i="3"/>
  <c r="J345" i="3" s="1"/>
  <c r="H345" i="3"/>
  <c r="I256" i="3"/>
  <c r="G256" i="3"/>
  <c r="G260" i="3"/>
  <c r="G57" i="3"/>
  <c r="G65" i="3"/>
  <c r="J20" i="3"/>
  <c r="J24" i="3"/>
  <c r="G724" i="3"/>
  <c r="G795" i="3"/>
  <c r="G859" i="3"/>
  <c r="G582" i="3"/>
  <c r="F590" i="3"/>
  <c r="H590" i="3"/>
  <c r="F420" i="3"/>
  <c r="J420" i="3" s="1"/>
  <c r="H420" i="3"/>
  <c r="F432" i="3"/>
  <c r="J432" i="3" s="1"/>
  <c r="H432" i="3"/>
  <c r="G270" i="3"/>
  <c r="G71" i="3"/>
  <c r="G530" i="3"/>
  <c r="H723" i="3"/>
  <c r="H319" i="3"/>
  <c r="H488" i="3"/>
  <c r="H874" i="3"/>
  <c r="G280" i="3"/>
  <c r="J309" i="3"/>
  <c r="I309" i="3"/>
  <c r="J353" i="3"/>
  <c r="I353" i="3"/>
  <c r="J80" i="3"/>
  <c r="I80" i="3"/>
  <c r="I467" i="3"/>
  <c r="I311" i="3"/>
  <c r="I92" i="3"/>
  <c r="J41" i="3"/>
  <c r="I41" i="3"/>
  <c r="J65" i="3"/>
  <c r="I65" i="3"/>
  <c r="J81" i="3"/>
  <c r="I81" i="3"/>
  <c r="J129" i="3"/>
  <c r="I129" i="3"/>
  <c r="J103" i="3"/>
  <c r="I103" i="3"/>
  <c r="J188" i="3"/>
  <c r="I188" i="3"/>
  <c r="J226" i="3"/>
  <c r="I226" i="3"/>
  <c r="J284" i="3"/>
  <c r="I284" i="3"/>
  <c r="I415" i="3"/>
  <c r="J427" i="3"/>
  <c r="I427" i="3"/>
  <c r="J403" i="3"/>
  <c r="I403" i="3"/>
  <c r="I135" i="3"/>
  <c r="J105" i="3"/>
  <c r="I105" i="3"/>
  <c r="J137" i="3"/>
  <c r="I137" i="3"/>
  <c r="I245" i="3"/>
  <c r="I37" i="3"/>
  <c r="I95" i="3"/>
  <c r="J294" i="3"/>
  <c r="I294" i="3"/>
  <c r="J172" i="3"/>
  <c r="J339" i="3"/>
  <c r="I339" i="3"/>
  <c r="J329" i="3"/>
  <c r="I329" i="3"/>
  <c r="J337" i="3"/>
  <c r="I337" i="3"/>
  <c r="I259" i="3"/>
  <c r="J391" i="3"/>
  <c r="I391" i="3"/>
  <c r="I889" i="3"/>
  <c r="I895" i="3"/>
  <c r="I896" i="3"/>
  <c r="I894" i="3"/>
  <c r="J73" i="3"/>
  <c r="I73" i="3"/>
  <c r="J119" i="3"/>
  <c r="I119" i="3"/>
  <c r="J167" i="3"/>
  <c r="I167" i="3"/>
  <c r="J180" i="3"/>
  <c r="I180" i="3"/>
  <c r="J115" i="3"/>
  <c r="I115" i="3"/>
  <c r="I69" i="3"/>
  <c r="J196" i="3"/>
  <c r="I196" i="3"/>
  <c r="J127" i="3"/>
  <c r="I127" i="3"/>
  <c r="I133" i="3"/>
  <c r="J186" i="3"/>
  <c r="I186" i="3"/>
  <c r="J178" i="3"/>
  <c r="I178" i="3"/>
  <c r="J333" i="3"/>
  <c r="I333" i="3"/>
  <c r="J431" i="3"/>
  <c r="I431" i="3"/>
  <c r="J419" i="3"/>
  <c r="I419" i="3"/>
  <c r="J351" i="3"/>
  <c r="I351" i="3"/>
  <c r="J407" i="3"/>
  <c r="I407" i="3"/>
  <c r="I912" i="3"/>
  <c r="J57" i="3"/>
  <c r="I57" i="3"/>
  <c r="J159" i="3"/>
  <c r="I159" i="3"/>
  <c r="I908" i="3"/>
  <c r="J89" i="3"/>
  <c r="I89" i="3"/>
  <c r="J131" i="3"/>
  <c r="I131" i="3"/>
  <c r="J147" i="3"/>
  <c r="I147" i="3"/>
  <c r="I61" i="3"/>
  <c r="J113" i="3"/>
  <c r="I113" i="3"/>
  <c r="J100" i="3"/>
  <c r="I100" i="3"/>
  <c r="J155" i="3"/>
  <c r="I155" i="3"/>
  <c r="J163" i="3"/>
  <c r="I163" i="3"/>
  <c r="I149" i="3"/>
  <c r="J194" i="3"/>
  <c r="I194" i="3"/>
  <c r="I267" i="3"/>
  <c r="I275" i="3"/>
  <c r="I279" i="3"/>
  <c r="J212" i="3"/>
  <c r="I212" i="3"/>
  <c r="J204" i="3"/>
  <c r="I204" i="3"/>
  <c r="J305" i="3"/>
  <c r="I305" i="3"/>
  <c r="J210" i="3"/>
  <c r="I210" i="3"/>
  <c r="J286" i="3"/>
  <c r="I286" i="3"/>
  <c r="J423" i="3"/>
  <c r="I423" i="3"/>
  <c r="I123" i="3"/>
  <c r="I331" i="3" l="1"/>
  <c r="J227" i="3"/>
  <c r="J541" i="3"/>
  <c r="I910" i="3"/>
  <c r="I583" i="3"/>
  <c r="J383" i="3"/>
  <c r="I45" i="3"/>
  <c r="I793" i="3"/>
  <c r="I867" i="3"/>
  <c r="J867" i="3"/>
  <c r="I674" i="3"/>
  <c r="J674" i="3"/>
  <c r="I51" i="3"/>
  <c r="J817" i="3"/>
  <c r="I817" i="3"/>
  <c r="J878" i="3"/>
  <c r="I878" i="3"/>
  <c r="I843" i="3"/>
  <c r="J843" i="3"/>
  <c r="I325" i="3"/>
  <c r="I810" i="3"/>
  <c r="J810" i="3"/>
  <c r="J435" i="3"/>
  <c r="H546" i="3"/>
  <c r="I249" i="3"/>
  <c r="F546" i="3"/>
  <c r="J546" i="3" s="1"/>
  <c r="J260" i="3"/>
  <c r="J298" i="3"/>
  <c r="I271" i="3"/>
  <c r="I151" i="3"/>
  <c r="I343" i="3"/>
  <c r="I898" i="3"/>
  <c r="I90" i="3"/>
  <c r="J11" i="3"/>
  <c r="J749" i="3"/>
  <c r="I231" i="3"/>
  <c r="I170" i="3"/>
  <c r="I202" i="3"/>
  <c r="J905" i="3"/>
  <c r="I411" i="3"/>
  <c r="I272" i="3"/>
  <c r="I690" i="3"/>
  <c r="J581" i="6"/>
  <c r="I581" i="6"/>
  <c r="J13" i="6"/>
  <c r="I270" i="6"/>
  <c r="J720" i="6"/>
  <c r="I720" i="6"/>
  <c r="I394" i="6"/>
  <c r="J799" i="6"/>
  <c r="I799" i="6"/>
  <c r="G9" i="6"/>
  <c r="F9" i="6"/>
  <c r="I171" i="3"/>
  <c r="J171" i="3"/>
  <c r="I164" i="3"/>
  <c r="J164" i="3"/>
  <c r="J410" i="3"/>
  <c r="I410" i="3"/>
  <c r="J801" i="3"/>
  <c r="I801" i="3"/>
  <c r="I313" i="3"/>
  <c r="I206" i="3"/>
  <c r="I880" i="3"/>
  <c r="J13" i="3"/>
  <c r="J121" i="3"/>
  <c r="J292" i="3"/>
  <c r="J218" i="3"/>
  <c r="J64" i="3"/>
  <c r="J48" i="3"/>
  <c r="J22" i="3"/>
  <c r="J845" i="3"/>
  <c r="I845" i="3"/>
  <c r="J861" i="3"/>
  <c r="I861" i="3"/>
  <c r="J837" i="3"/>
  <c r="I837" i="3"/>
  <c r="J382" i="3"/>
  <c r="I382" i="3"/>
  <c r="J381" i="3"/>
  <c r="I381" i="3"/>
  <c r="J883" i="3"/>
  <c r="I883" i="3"/>
  <c r="J357" i="3"/>
  <c r="I357" i="3"/>
  <c r="I650" i="3"/>
  <c r="J650" i="3"/>
  <c r="J865" i="3"/>
  <c r="I865" i="3"/>
  <c r="J573" i="3"/>
  <c r="J401" i="3"/>
  <c r="I779" i="3"/>
  <c r="J903" i="3"/>
  <c r="I903" i="3"/>
  <c r="I448" i="3"/>
  <c r="J448" i="3"/>
  <c r="J882" i="3"/>
  <c r="I882" i="3"/>
  <c r="J869" i="3"/>
  <c r="I869" i="3"/>
  <c r="I815" i="3"/>
  <c r="J815" i="3"/>
  <c r="I176" i="3"/>
  <c r="J484" i="3"/>
  <c r="I734" i="3"/>
  <c r="I283" i="3"/>
  <c r="J283" i="3"/>
  <c r="I851" i="3"/>
  <c r="J851" i="3"/>
  <c r="E9" i="3"/>
  <c r="H9" i="3" s="1"/>
  <c r="J701" i="3"/>
  <c r="I701" i="3"/>
  <c r="I688" i="3"/>
  <c r="J359" i="3"/>
  <c r="I857" i="3"/>
  <c r="I235" i="3"/>
  <c r="I902" i="3"/>
  <c r="I901" i="3"/>
  <c r="J393" i="3"/>
  <c r="J30" i="3"/>
  <c r="J76" i="3"/>
  <c r="I516" i="3"/>
  <c r="J111" i="3"/>
  <c r="I182" i="3"/>
  <c r="I683" i="3"/>
  <c r="J709" i="3"/>
  <c r="I53" i="3"/>
  <c r="I234" i="3"/>
  <c r="J234" i="3"/>
  <c r="I230" i="3"/>
  <c r="J230" i="3"/>
  <c r="I238" i="3"/>
  <c r="J238" i="3"/>
  <c r="J79" i="3"/>
  <c r="I107" i="3"/>
  <c r="I36" i="3"/>
  <c r="I655" i="3"/>
  <c r="I264" i="3"/>
  <c r="I725" i="3"/>
  <c r="G11" i="3"/>
  <c r="J145" i="3"/>
  <c r="I139" i="3"/>
  <c r="I120" i="3"/>
  <c r="I334" i="3"/>
  <c r="J526" i="3"/>
  <c r="I907" i="3"/>
  <c r="H11" i="3"/>
  <c r="I893" i="3"/>
  <c r="I108" i="3"/>
  <c r="J675" i="3"/>
  <c r="I255" i="3"/>
  <c r="I835" i="3"/>
  <c r="I225" i="3"/>
  <c r="J225" i="3"/>
  <c r="I842" i="3"/>
  <c r="J842" i="3"/>
  <c r="J877" i="3"/>
  <c r="I877" i="3"/>
  <c r="I612" i="3"/>
  <c r="J612" i="3"/>
  <c r="J770" i="3"/>
  <c r="I770" i="3"/>
  <c r="J200" i="3"/>
  <c r="I200" i="3"/>
  <c r="J713" i="3"/>
  <c r="I713" i="3"/>
  <c r="I220" i="3"/>
  <c r="I297" i="3"/>
  <c r="I377" i="3"/>
  <c r="I276" i="3"/>
  <c r="I899" i="3"/>
  <c r="I308" i="3"/>
  <c r="I387" i="3"/>
  <c r="J387" i="3"/>
  <c r="I318" i="3"/>
  <c r="J318" i="3"/>
  <c r="I586" i="3"/>
  <c r="J586" i="3"/>
  <c r="I497" i="3"/>
  <c r="J497" i="3"/>
  <c r="J521" i="3"/>
  <c r="I521" i="3"/>
  <c r="J849" i="3"/>
  <c r="I849" i="3"/>
  <c r="J829" i="3"/>
  <c r="I829" i="3"/>
  <c r="J600" i="3"/>
  <c r="I600" i="3"/>
  <c r="I418" i="3"/>
  <c r="J418" i="3"/>
  <c r="J330" i="3"/>
  <c r="I330" i="3"/>
  <c r="I870" i="3"/>
  <c r="J870" i="3"/>
  <c r="I627" i="3"/>
  <c r="J627" i="3"/>
  <c r="I356" i="3"/>
  <c r="J356" i="3"/>
  <c r="J246" i="3"/>
  <c r="I246" i="3"/>
  <c r="I904" i="3"/>
  <c r="I375" i="3"/>
  <c r="I33" i="3"/>
  <c r="I49" i="3"/>
  <c r="J326" i="3"/>
  <c r="J208" i="3"/>
  <c r="J729" i="3"/>
  <c r="I729" i="3"/>
  <c r="I201" i="3"/>
  <c r="J201" i="3"/>
  <c r="I767" i="3"/>
  <c r="J767" i="3"/>
  <c r="I634" i="3"/>
  <c r="J634" i="3"/>
  <c r="J388" i="3"/>
  <c r="I388" i="3"/>
  <c r="J608" i="3"/>
  <c r="I608" i="3"/>
  <c r="J641" i="3"/>
  <c r="I641" i="3"/>
  <c r="J470" i="3"/>
  <c r="I470" i="3"/>
  <c r="J789" i="3"/>
  <c r="I789" i="3"/>
  <c r="I886" i="3"/>
  <c r="J886" i="3"/>
  <c r="J754" i="3"/>
  <c r="I754" i="3"/>
  <c r="J199" i="3"/>
  <c r="I199" i="3"/>
  <c r="I885" i="3"/>
  <c r="I214" i="3"/>
  <c r="I436" i="3"/>
  <c r="I825" i="3"/>
  <c r="I444" i="3"/>
  <c r="J424" i="3"/>
  <c r="I424" i="3"/>
  <c r="I268" i="3"/>
  <c r="J268" i="3"/>
  <c r="J290" i="3"/>
  <c r="I290" i="3"/>
  <c r="J678" i="3"/>
  <c r="I678" i="3"/>
  <c r="J502" i="3"/>
  <c r="I502" i="3"/>
  <c r="I913" i="3"/>
  <c r="J913" i="3"/>
  <c r="J515" i="3"/>
  <c r="I515" i="3"/>
  <c r="I390" i="3"/>
  <c r="J390" i="3"/>
  <c r="J774" i="3"/>
  <c r="I774" i="3"/>
  <c r="I175" i="3"/>
  <c r="J175" i="3"/>
  <c r="J251" i="3"/>
  <c r="I77" i="3"/>
  <c r="I399" i="3"/>
  <c r="I32" i="3"/>
  <c r="I344" i="3"/>
  <c r="I529" i="3"/>
  <c r="I592" i="3"/>
  <c r="I890" i="3"/>
  <c r="I116" i="3"/>
  <c r="J376" i="3"/>
  <c r="I52" i="3"/>
  <c r="I324" i="3"/>
  <c r="J266" i="3"/>
  <c r="I266" i="3"/>
  <c r="I712" i="3"/>
  <c r="I501" i="3"/>
  <c r="I714" i="3"/>
  <c r="J714" i="3"/>
  <c r="I625" i="3"/>
  <c r="J625" i="3"/>
  <c r="I340" i="3"/>
  <c r="J340" i="3"/>
  <c r="J591" i="3"/>
  <c r="I591" i="3"/>
  <c r="I437" i="3"/>
  <c r="J437" i="3"/>
  <c r="J74" i="3"/>
  <c r="I74" i="3"/>
  <c r="J195" i="3"/>
  <c r="I195" i="3"/>
  <c r="J534" i="3"/>
  <c r="I534" i="3"/>
  <c r="J811" i="3"/>
  <c r="I811" i="3"/>
  <c r="J745" i="3"/>
  <c r="I745" i="3"/>
  <c r="I661" i="3"/>
  <c r="J661" i="3"/>
  <c r="J671" i="3"/>
  <c r="I671" i="3"/>
  <c r="I602" i="3"/>
  <c r="J602" i="3"/>
  <c r="J746" i="3"/>
  <c r="I746" i="3"/>
  <c r="J78" i="3"/>
  <c r="I78" i="3"/>
  <c r="J17" i="3"/>
  <c r="I17" i="3"/>
  <c r="I455" i="3"/>
  <c r="J455" i="3"/>
  <c r="I412" i="3"/>
  <c r="J412" i="3"/>
  <c r="I888" i="3"/>
  <c r="I706" i="3"/>
  <c r="J706" i="3"/>
  <c r="J906" i="3"/>
  <c r="I906" i="3"/>
  <c r="I682" i="3"/>
  <c r="J682" i="3"/>
  <c r="J441" i="3"/>
  <c r="I441" i="3"/>
  <c r="J874" i="3"/>
  <c r="I874" i="3"/>
  <c r="I254" i="3"/>
  <c r="J254" i="3"/>
  <c r="I827" i="3"/>
  <c r="J827" i="3"/>
  <c r="I629" i="3"/>
  <c r="J629" i="3"/>
  <c r="I618" i="3"/>
  <c r="J618" i="3"/>
  <c r="I819" i="3"/>
  <c r="J819" i="3"/>
  <c r="I705" i="3"/>
  <c r="J705" i="3"/>
  <c r="I826" i="3"/>
  <c r="J826" i="3"/>
  <c r="I416" i="3"/>
  <c r="J416" i="3"/>
  <c r="I310" i="3"/>
  <c r="J310" i="3"/>
  <c r="J429" i="3"/>
  <c r="I429" i="3"/>
  <c r="J495" i="3"/>
  <c r="I495" i="3"/>
  <c r="J833" i="3"/>
  <c r="I833" i="3"/>
  <c r="I317" i="3"/>
  <c r="I486" i="3"/>
  <c r="G785" i="3"/>
  <c r="J198" i="3"/>
  <c r="I198" i="3"/>
  <c r="I666" i="3"/>
  <c r="J666" i="3"/>
  <c r="I575" i="3"/>
  <c r="J575" i="3"/>
  <c r="J578" i="3"/>
  <c r="I578" i="3"/>
  <c r="F785" i="3"/>
  <c r="J785" i="3" s="1"/>
  <c r="H785" i="3"/>
  <c r="I787" i="3"/>
  <c r="I723" i="3"/>
  <c r="J723" i="3"/>
  <c r="J567" i="3"/>
  <c r="I567" i="3"/>
  <c r="I414" i="3"/>
  <c r="J414" i="3"/>
  <c r="I673" i="3"/>
  <c r="J673" i="3"/>
  <c r="I659" i="3"/>
  <c r="J659" i="3"/>
  <c r="I454" i="3"/>
  <c r="J454" i="3"/>
  <c r="I110" i="3"/>
  <c r="I605" i="3"/>
  <c r="J605" i="3"/>
  <c r="I669" i="3"/>
  <c r="J669" i="3"/>
  <c r="I385" i="3"/>
  <c r="I118" i="3"/>
  <c r="F697" i="3"/>
  <c r="H697" i="3"/>
  <c r="I699" i="3"/>
  <c r="J699" i="3"/>
  <c r="G697" i="3"/>
  <c r="I395" i="3"/>
  <c r="I282" i="3"/>
  <c r="J509" i="3"/>
  <c r="I509" i="3"/>
  <c r="I892" i="3"/>
  <c r="J892" i="3"/>
  <c r="I649" i="3"/>
  <c r="J649" i="3"/>
  <c r="I677" i="3"/>
  <c r="J677" i="3"/>
  <c r="I681" i="3"/>
  <c r="J681" i="3"/>
  <c r="J469" i="3"/>
  <c r="I469" i="3"/>
  <c r="J841" i="3"/>
  <c r="I841" i="3"/>
  <c r="J398" i="3"/>
  <c r="I398" i="3"/>
  <c r="I614" i="3"/>
  <c r="J614" i="3"/>
  <c r="J653" i="3"/>
  <c r="I653" i="3"/>
  <c r="J551" i="3"/>
  <c r="I551" i="3"/>
  <c r="J563" i="3"/>
  <c r="I563" i="3"/>
  <c r="I257" i="3"/>
  <c r="J257" i="3"/>
  <c r="J809" i="3"/>
  <c r="I809" i="3"/>
  <c r="J633" i="3"/>
  <c r="I633" i="3"/>
  <c r="I733" i="3"/>
  <c r="J733" i="3"/>
  <c r="J460" i="3"/>
  <c r="I460" i="3"/>
  <c r="J540" i="3"/>
  <c r="I540" i="3"/>
  <c r="I517" i="3"/>
  <c r="J517" i="3"/>
  <c r="I40" i="3"/>
  <c r="F368" i="3"/>
  <c r="J368" i="3" s="1"/>
  <c r="H368" i="3"/>
  <c r="J606" i="3"/>
  <c r="I606" i="3"/>
  <c r="J561" i="3"/>
  <c r="I561" i="3"/>
  <c r="I735" i="3"/>
  <c r="J735" i="3"/>
  <c r="J386" i="3"/>
  <c r="I386" i="3"/>
  <c r="J513" i="3"/>
  <c r="I513" i="3"/>
  <c r="I104" i="3"/>
  <c r="J370" i="3"/>
  <c r="I370" i="3"/>
  <c r="J406" i="3"/>
  <c r="I406" i="3"/>
  <c r="J453" i="3"/>
  <c r="I453" i="3"/>
  <c r="J489" i="3"/>
  <c r="I489" i="3"/>
  <c r="I607" i="3"/>
  <c r="J607" i="3"/>
  <c r="I663" i="3"/>
  <c r="J519" i="3"/>
  <c r="I519" i="3"/>
  <c r="J265" i="3"/>
  <c r="I265" i="3"/>
  <c r="I565" i="3"/>
  <c r="J565" i="3"/>
  <c r="J555" i="3"/>
  <c r="I555" i="3"/>
  <c r="I252" i="3"/>
  <c r="J252" i="3"/>
  <c r="I619" i="3"/>
  <c r="J619" i="3"/>
  <c r="G368" i="3"/>
  <c r="J466" i="3"/>
  <c r="I466" i="3"/>
  <c r="I549" i="3"/>
  <c r="J549" i="3"/>
  <c r="J224" i="3"/>
  <c r="I224" i="3"/>
  <c r="I433" i="3"/>
  <c r="I421" i="3"/>
  <c r="J421" i="3"/>
  <c r="I582" i="3"/>
  <c r="J582" i="3"/>
  <c r="I277" i="3"/>
  <c r="I474" i="3"/>
  <c r="J474" i="3"/>
  <c r="I432" i="3"/>
  <c r="J97" i="3"/>
  <c r="I97" i="3"/>
  <c r="I168" i="3"/>
  <c r="J168" i="3"/>
  <c r="I140" i="3"/>
  <c r="J140" i="3"/>
  <c r="J55" i="3"/>
  <c r="I55" i="3"/>
  <c r="J490" i="3"/>
  <c r="I490" i="3"/>
  <c r="I150" i="3"/>
  <c r="J150" i="3"/>
  <c r="I550" i="3"/>
  <c r="J550" i="3"/>
  <c r="I160" i="3"/>
  <c r="J160" i="3"/>
  <c r="J520" i="3"/>
  <c r="I520" i="3"/>
  <c r="J564" i="3"/>
  <c r="I564" i="3"/>
  <c r="J59" i="3"/>
  <c r="I59" i="3"/>
  <c r="I222" i="3"/>
  <c r="J222" i="3"/>
  <c r="I301" i="3"/>
  <c r="J512" i="3"/>
  <c r="I512" i="3"/>
  <c r="I442" i="3"/>
  <c r="J442" i="3"/>
  <c r="I345" i="3"/>
  <c r="J472" i="3"/>
  <c r="I472" i="3"/>
  <c r="I379" i="3"/>
  <c r="J522" i="3"/>
  <c r="I522" i="3"/>
  <c r="I404" i="3"/>
  <c r="I580" i="3"/>
  <c r="J580" i="3"/>
  <c r="J247" i="3"/>
  <c r="I247" i="3"/>
  <c r="I126" i="3"/>
  <c r="J126" i="3"/>
  <c r="I514" i="3"/>
  <c r="J514" i="3"/>
  <c r="J71" i="3"/>
  <c r="I71" i="3"/>
  <c r="J528" i="3"/>
  <c r="I528" i="3"/>
  <c r="J39" i="3"/>
  <c r="I39" i="3"/>
  <c r="J94" i="3"/>
  <c r="I94" i="3"/>
  <c r="I538" i="3"/>
  <c r="J538" i="3"/>
  <c r="I280" i="3"/>
  <c r="J280" i="3"/>
  <c r="J588" i="3"/>
  <c r="I588" i="3"/>
  <c r="J740" i="3"/>
  <c r="I740" i="3"/>
  <c r="J482" i="3"/>
  <c r="I482" i="3"/>
  <c r="J72" i="3"/>
  <c r="I72" i="3"/>
  <c r="J303" i="3"/>
  <c r="I303" i="3"/>
  <c r="I134" i="3"/>
  <c r="J134" i="3"/>
  <c r="J732" i="3"/>
  <c r="I732" i="3"/>
  <c r="I420" i="3"/>
  <c r="J132" i="3"/>
  <c r="I132" i="3"/>
  <c r="I122" i="3"/>
  <c r="J122" i="3"/>
  <c r="I355" i="3"/>
  <c r="I361" i="3"/>
  <c r="J590" i="3"/>
  <c r="I590" i="3"/>
  <c r="J192" i="3"/>
  <c r="I192" i="3"/>
  <c r="I148" i="3"/>
  <c r="J148" i="3"/>
  <c r="I425" i="3"/>
  <c r="J425" i="3"/>
  <c r="J498" i="3"/>
  <c r="I498" i="3"/>
  <c r="I142" i="3"/>
  <c r="J142" i="3"/>
  <c r="J558" i="3"/>
  <c r="I558" i="3"/>
  <c r="G242" i="3"/>
  <c r="J327" i="3"/>
  <c r="I327" i="3"/>
  <c r="J43" i="3"/>
  <c r="I43" i="3"/>
  <c r="J216" i="3"/>
  <c r="I216" i="3"/>
  <c r="I152" i="3"/>
  <c r="J152" i="3"/>
  <c r="I124" i="3"/>
  <c r="J124" i="3"/>
  <c r="I146" i="3"/>
  <c r="J146" i="3"/>
  <c r="J566" i="3"/>
  <c r="I566" i="3"/>
  <c r="F242" i="3"/>
  <c r="J242" i="3" s="1"/>
  <c r="H242" i="3"/>
  <c r="I56" i="3"/>
  <c r="I506" i="3"/>
  <c r="J506" i="3"/>
  <c r="I572" i="3"/>
  <c r="J572" i="3"/>
  <c r="J556" i="3"/>
  <c r="I556" i="3"/>
  <c r="J91" i="3"/>
  <c r="I91" i="3"/>
  <c r="I114" i="3"/>
  <c r="I112" i="3"/>
  <c r="J530" i="3"/>
  <c r="I530" i="3"/>
  <c r="I574" i="3"/>
  <c r="J574" i="3"/>
  <c r="J93" i="3"/>
  <c r="I93" i="3"/>
  <c r="I756" i="3"/>
  <c r="J756" i="3"/>
  <c r="I440" i="3"/>
  <c r="J440" i="3"/>
  <c r="J87" i="3"/>
  <c r="I87" i="3"/>
  <c r="I548" i="3"/>
  <c r="J548" i="3"/>
  <c r="I409" i="3"/>
  <c r="J409" i="3"/>
  <c r="I536" i="3"/>
  <c r="J536" i="3"/>
  <c r="J75" i="3"/>
  <c r="I75" i="3"/>
  <c r="J750" i="3"/>
  <c r="I750" i="3"/>
  <c r="I244" i="3"/>
  <c r="J244" i="3"/>
  <c r="J480" i="3"/>
  <c r="I480" i="3"/>
  <c r="I748" i="3"/>
  <c r="J748" i="3"/>
  <c r="I136" i="3"/>
  <c r="J136" i="3"/>
  <c r="J718" i="3"/>
  <c r="I718" i="3"/>
  <c r="J190" i="3"/>
  <c r="I190" i="3"/>
  <c r="I130" i="3"/>
  <c r="J130" i="3"/>
  <c r="I106" i="3"/>
  <c r="I724" i="3"/>
  <c r="J724" i="3"/>
  <c r="I144" i="3"/>
  <c r="J144" i="3"/>
  <c r="I128" i="3"/>
  <c r="J128" i="3"/>
  <c r="J764" i="3"/>
  <c r="I764" i="3"/>
  <c r="I138" i="3"/>
  <c r="J138" i="3"/>
  <c r="J102" i="3"/>
  <c r="I102" i="3"/>
  <c r="J504" i="3"/>
  <c r="I504" i="3"/>
  <c r="I11" i="3"/>
  <c r="H9" i="6" l="1"/>
  <c r="I9" i="6" s="1"/>
  <c r="D16" i="7"/>
  <c r="I546" i="3"/>
  <c r="F9" i="3"/>
  <c r="I9" i="3" s="1"/>
  <c r="G9" i="3"/>
  <c r="I368" i="3"/>
  <c r="I785" i="3"/>
  <c r="J697" i="3"/>
  <c r="I697" i="3"/>
  <c r="I242" i="3"/>
  <c r="J9" i="6" l="1"/>
  <c r="K16" i="7"/>
  <c r="F16" i="7"/>
  <c r="J9" i="3"/>
</calcChain>
</file>

<file path=xl/sharedStrings.xml><?xml version="1.0" encoding="utf-8"?>
<sst xmlns="http://schemas.openxmlformats.org/spreadsheetml/2006/main" count="3442" uniqueCount="1743">
  <si>
    <t>Emrpesa</t>
  </si>
  <si>
    <t>OSA</t>
  </si>
  <si>
    <t>Cuenta</t>
  </si>
  <si>
    <t>Periodo</t>
  </si>
  <si>
    <t>Suma de Movimiento</t>
  </si>
  <si>
    <t>Nombre Centro de Responsabilidad</t>
  </si>
  <si>
    <t>Total general</t>
  </si>
  <si>
    <t>Nuevo</t>
  </si>
  <si>
    <t>OFICINA SUR-KENNEDY</t>
  </si>
  <si>
    <t>ENGATIVA</t>
  </si>
  <si>
    <t>ANTONIO NARIÐO JUNTA</t>
  </si>
  <si>
    <t>BARRIOS UNIDOS JUNTA</t>
  </si>
  <si>
    <t>BOSA JUNTA ZONAL</t>
  </si>
  <si>
    <t>CANDELARIA</t>
  </si>
  <si>
    <t>CHAPINERO</t>
  </si>
  <si>
    <t>CIUDAD BOLIVAR JUNTA</t>
  </si>
  <si>
    <t>FONTIBON JUNTA ZONAL</t>
  </si>
  <si>
    <t>LOS MARTIRES-ALCALDIA</t>
  </si>
  <si>
    <t>PUENTE ARANDA JUNTA</t>
  </si>
  <si>
    <t>SAN CRISTOBAL JUNTA</t>
  </si>
  <si>
    <t>SANTAFE ALCALDIA</t>
  </si>
  <si>
    <t>SUBA JUNTA ZONAL</t>
  </si>
  <si>
    <t>TEUSAQUILLO JUNTA ZONAL</t>
  </si>
  <si>
    <t>TUNJUELITO</t>
  </si>
  <si>
    <t>URIBE URIBE JUNTA ZONAL</t>
  </si>
  <si>
    <t>USAQUEN JUNTA ZONAL</t>
  </si>
  <si>
    <t>USME JUNTA ZONAL</t>
  </si>
  <si>
    <t>CHIA</t>
  </si>
  <si>
    <t>COTA</t>
  </si>
  <si>
    <t>FOMEQUE</t>
  </si>
  <si>
    <t>FUSAGASUGA</t>
  </si>
  <si>
    <t>GIRARDOT</t>
  </si>
  <si>
    <t>LA VEGA</t>
  </si>
  <si>
    <t>SAN A.DE TEQUENDAMA</t>
  </si>
  <si>
    <t>SOACHA</t>
  </si>
  <si>
    <t>SUESCA</t>
  </si>
  <si>
    <t>TABIO</t>
  </si>
  <si>
    <t>TENJO</t>
  </si>
  <si>
    <t>TOCANCIPA</t>
  </si>
  <si>
    <t>TUNJA</t>
  </si>
  <si>
    <t>AQUITANIA</t>
  </si>
  <si>
    <t>BELEN</t>
  </si>
  <si>
    <t>BOYACA</t>
  </si>
  <si>
    <t>CHIQUINQUIRA</t>
  </si>
  <si>
    <t>DUITAMA</t>
  </si>
  <si>
    <t>FLORESTA</t>
  </si>
  <si>
    <t>GARAGOA</t>
  </si>
  <si>
    <t>MIRAFLORES</t>
  </si>
  <si>
    <t>PAIPA</t>
  </si>
  <si>
    <t>PUERTO BOYACA</t>
  </si>
  <si>
    <t>RAMIRIQUI</t>
  </si>
  <si>
    <t>SAMACA</t>
  </si>
  <si>
    <t>SIACHOQUE</t>
  </si>
  <si>
    <t>SOATA</t>
  </si>
  <si>
    <t>SOGAMOSO</t>
  </si>
  <si>
    <t>TIBABOSA</t>
  </si>
  <si>
    <t>VILLA DE LEYVA</t>
  </si>
  <si>
    <t>VILLAVICENCIO</t>
  </si>
  <si>
    <t>ACACIAS</t>
  </si>
  <si>
    <t>CASTILLA LA NUEVA</t>
  </si>
  <si>
    <t>CUMARAL</t>
  </si>
  <si>
    <t>FUENTE DE ORO</t>
  </si>
  <si>
    <t>GRANADA</t>
  </si>
  <si>
    <t>PUERTO GAITAN</t>
  </si>
  <si>
    <t>PUERTO LOPEZ</t>
  </si>
  <si>
    <t>RESTREPO</t>
  </si>
  <si>
    <t>SAN JUAN DE ARAMA</t>
  </si>
  <si>
    <t>SAN MARTIN</t>
  </si>
  <si>
    <t>BARRANCA DE UPIA</t>
  </si>
  <si>
    <t>MEDELLIN</t>
  </si>
  <si>
    <t>BELLO</t>
  </si>
  <si>
    <t>COPACABANA</t>
  </si>
  <si>
    <t>ENVIGADO</t>
  </si>
  <si>
    <t>GIRARDOTA</t>
  </si>
  <si>
    <t>ITAGUI</t>
  </si>
  <si>
    <t>LA ESTRELLA</t>
  </si>
  <si>
    <t>SABANETA</t>
  </si>
  <si>
    <t>ANDES</t>
  </si>
  <si>
    <t>CALDAS</t>
  </si>
  <si>
    <t>CAMPAMENTO</t>
  </si>
  <si>
    <t>CAREPA</t>
  </si>
  <si>
    <t>CAUCASIA</t>
  </si>
  <si>
    <t>CHIGORODO</t>
  </si>
  <si>
    <t>EBEJICO</t>
  </si>
  <si>
    <t>EL BAGRE</t>
  </si>
  <si>
    <t>FRONTINO</t>
  </si>
  <si>
    <t>ITUANGO</t>
  </si>
  <si>
    <t>MONTEBELLO</t>
  </si>
  <si>
    <t>PUERTO BERRIO</t>
  </si>
  <si>
    <t>PUERTO TRIUNFO</t>
  </si>
  <si>
    <t>RIONEGRO</t>
  </si>
  <si>
    <t>SALGAR</t>
  </si>
  <si>
    <t>SAN JUAN DE URABA</t>
  </si>
  <si>
    <t>SAN LUIS</t>
  </si>
  <si>
    <t>SANTUARIO</t>
  </si>
  <si>
    <t>QUIBDO</t>
  </si>
  <si>
    <t>PEREIRA</t>
  </si>
  <si>
    <t>LA VIRGINIA</t>
  </si>
  <si>
    <t>SANTA ROSA DE CABAL</t>
  </si>
  <si>
    <t>MANIZALES</t>
  </si>
  <si>
    <t>CHINCHINA</t>
  </si>
  <si>
    <t>LA DORADA</t>
  </si>
  <si>
    <t>NEIRA</t>
  </si>
  <si>
    <t>SUPIA</t>
  </si>
  <si>
    <t>VILLAMARIA</t>
  </si>
  <si>
    <t>ARMENIA</t>
  </si>
  <si>
    <t>CALARCA</t>
  </si>
  <si>
    <t>CIRCASIA</t>
  </si>
  <si>
    <t>CORDOBA</t>
  </si>
  <si>
    <t>MONTENEGRO</t>
  </si>
  <si>
    <t>PUEBLO TAPAO</t>
  </si>
  <si>
    <t>QUIMBAYA</t>
  </si>
  <si>
    <t>TEBAIDA</t>
  </si>
  <si>
    <t>CALI</t>
  </si>
  <si>
    <t>BUENAVENTURA</t>
  </si>
  <si>
    <t>BUGA</t>
  </si>
  <si>
    <t>CARTAGO</t>
  </si>
  <si>
    <t>CERRITO</t>
  </si>
  <si>
    <t>DAGUA</t>
  </si>
  <si>
    <t>LA CUMBRE</t>
  </si>
  <si>
    <t>PALMIRA</t>
  </si>
  <si>
    <t>PRADERA</t>
  </si>
  <si>
    <t>RIOFRIO</t>
  </si>
  <si>
    <t>TULUA</t>
  </si>
  <si>
    <t>YUMBO</t>
  </si>
  <si>
    <t>ZARZAL</t>
  </si>
  <si>
    <t>ACODRES-VALLE DEL CAUCA</t>
  </si>
  <si>
    <t>SEVILLA</t>
  </si>
  <si>
    <t>CAICEDONIA</t>
  </si>
  <si>
    <t>POPAYAN</t>
  </si>
  <si>
    <t>CALDONO</t>
  </si>
  <si>
    <t>INZA</t>
  </si>
  <si>
    <t>MERCADERES</t>
  </si>
  <si>
    <t>PIENDAMO</t>
  </si>
  <si>
    <t>SANTANDER DE QUILICH</t>
  </si>
  <si>
    <t>PASTO</t>
  </si>
  <si>
    <t>ANCUYA</t>
  </si>
  <si>
    <t>BARBACOAS</t>
  </si>
  <si>
    <t>BUESACO</t>
  </si>
  <si>
    <t>CHACHAGUI</t>
  </si>
  <si>
    <t>CUMBITARA</t>
  </si>
  <si>
    <t>CONSACA</t>
  </si>
  <si>
    <t>FUNES</t>
  </si>
  <si>
    <t>GUACHUCAL</t>
  </si>
  <si>
    <t>GUALMANTAN</t>
  </si>
  <si>
    <t>ILES</t>
  </si>
  <si>
    <t>IPIALES</t>
  </si>
  <si>
    <t>LA CRUZ</t>
  </si>
  <si>
    <t>LA UNION</t>
  </si>
  <si>
    <t>LINARES</t>
  </si>
  <si>
    <t>LOS ANDES</t>
  </si>
  <si>
    <t>PUPIALES</t>
  </si>
  <si>
    <t>SAMANIEGO</t>
  </si>
  <si>
    <t>SAN JOSE DE ALBAN</t>
  </si>
  <si>
    <t>SAN PABLO</t>
  </si>
  <si>
    <t>SANDONA</t>
  </si>
  <si>
    <t>TAMINANGO</t>
  </si>
  <si>
    <t>TANGUA</t>
  </si>
  <si>
    <t>TUMACO</t>
  </si>
  <si>
    <t>TUQUERREZ</t>
  </si>
  <si>
    <t>EL PEÑOL</t>
  </si>
  <si>
    <t>YACUANQUER</t>
  </si>
  <si>
    <t>LA LLANADA</t>
  </si>
  <si>
    <t>BARRANQUILLA</t>
  </si>
  <si>
    <t>CAMPO DE LA CRUZ</t>
  </si>
  <si>
    <t>GALAPA</t>
  </si>
  <si>
    <t>JUAN DE ACOSTA</t>
  </si>
  <si>
    <t>MALAMBO</t>
  </si>
  <si>
    <t>PUERTO COLOMBIA</t>
  </si>
  <si>
    <t>SABANA LARGA</t>
  </si>
  <si>
    <t>SANTO TOMAS</t>
  </si>
  <si>
    <t>SOLEDAD</t>
  </si>
  <si>
    <t>CARTAGENA</t>
  </si>
  <si>
    <t>ARJONA</t>
  </si>
  <si>
    <t>CALAMAR</t>
  </si>
  <si>
    <t>EL CARMEN DE BOLIVAR</t>
  </si>
  <si>
    <t>SANTA MARTA</t>
  </si>
  <si>
    <t>ARACATACA</t>
  </si>
  <si>
    <t>ARIGUANI</t>
  </si>
  <si>
    <t>CIENAGA</t>
  </si>
  <si>
    <t>EL BANCO</t>
  </si>
  <si>
    <t>FUNDACION</t>
  </si>
  <si>
    <t>PLATO</t>
  </si>
  <si>
    <t>EL RETEN</t>
  </si>
  <si>
    <t>ZONA BANANERA</t>
  </si>
  <si>
    <t>RIOHACHA</t>
  </si>
  <si>
    <t>FONSECA</t>
  </si>
  <si>
    <t>MAICAO</t>
  </si>
  <si>
    <t>MONTERIA</t>
  </si>
  <si>
    <t>AYAPEL</t>
  </si>
  <si>
    <t>BUENAVISTA</t>
  </si>
  <si>
    <t>CERETE</t>
  </si>
  <si>
    <t>CHIMA</t>
  </si>
  <si>
    <t>CIENAGA DE ORO</t>
  </si>
  <si>
    <t>LORICA</t>
  </si>
  <si>
    <t>LOS CORDOBAS</t>
  </si>
  <si>
    <t>MOMIL</t>
  </si>
  <si>
    <t>MONITOS</t>
  </si>
  <si>
    <t>PLANETA RICA</t>
  </si>
  <si>
    <t>PUERTO ESCONDIDO</t>
  </si>
  <si>
    <t>PURISIMA</t>
  </si>
  <si>
    <t>SAHAGUN</t>
  </si>
  <si>
    <t>SAN BERNARDO</t>
  </si>
  <si>
    <t>SAN CARLOS</t>
  </si>
  <si>
    <t>SAN PELAYO</t>
  </si>
  <si>
    <t>VALENCIA</t>
  </si>
  <si>
    <t>COTORRA-CORDOBA</t>
  </si>
  <si>
    <t>SINCELEJO</t>
  </si>
  <si>
    <t>COROZAL</t>
  </si>
  <si>
    <t>GALERAS</t>
  </si>
  <si>
    <t>MORROA</t>
  </si>
  <si>
    <t>SAN MARCOS</t>
  </si>
  <si>
    <t>SAN ONOFRE</t>
  </si>
  <si>
    <t>SINCE</t>
  </si>
  <si>
    <t>TOLU VIEJO</t>
  </si>
  <si>
    <t>COVEÑAS-SUCRE</t>
  </si>
  <si>
    <t>SAN ANDRES</t>
  </si>
  <si>
    <t>BUCARAMANGA</t>
  </si>
  <si>
    <t>BARBOSA</t>
  </si>
  <si>
    <t>BARRANCABERMEJA</t>
  </si>
  <si>
    <t>CIMITARRA</t>
  </si>
  <si>
    <t>FLORIDA BLANCA</t>
  </si>
  <si>
    <t>GIRON</t>
  </si>
  <si>
    <t>LEBRIJA</t>
  </si>
  <si>
    <t>LOS SANTOS</t>
  </si>
  <si>
    <t>MALAGA</t>
  </si>
  <si>
    <t>MOGOTES</t>
  </si>
  <si>
    <t>PIE DE CUESTA</t>
  </si>
  <si>
    <t>PUERTO WILCHES</t>
  </si>
  <si>
    <t>SABANA DE TORRES</t>
  </si>
  <si>
    <t>SAN GIL</t>
  </si>
  <si>
    <t>SAN VICENTE CHUCURI</t>
  </si>
  <si>
    <t>SOCORRO</t>
  </si>
  <si>
    <t>VELEZ</t>
  </si>
  <si>
    <t>ZAPATOCA</t>
  </si>
  <si>
    <t>CUCUTA</t>
  </si>
  <si>
    <t>CHINACOTA</t>
  </si>
  <si>
    <t>EL ZULIA</t>
  </si>
  <si>
    <t>LOS PATIOS</t>
  </si>
  <si>
    <t>OCAÐA</t>
  </si>
  <si>
    <t>PAMPLONA</t>
  </si>
  <si>
    <t>VILLA DEL ROSARIO</t>
  </si>
  <si>
    <t>VALLEDUPAR</t>
  </si>
  <si>
    <t>AGUACHICA</t>
  </si>
  <si>
    <t>AGUSTIN CODAZZI</t>
  </si>
  <si>
    <t>ASTREA</t>
  </si>
  <si>
    <t>BOSCONIA</t>
  </si>
  <si>
    <t>LA PAZ</t>
  </si>
  <si>
    <t>SAN ALBERTO</t>
  </si>
  <si>
    <t>NEIVA</t>
  </si>
  <si>
    <t>ACEVEDO</t>
  </si>
  <si>
    <t>ALTAMIRA</t>
  </si>
  <si>
    <t>BARAYA</t>
  </si>
  <si>
    <t>CAMPO ALEGRE</t>
  </si>
  <si>
    <t>GARZON</t>
  </si>
  <si>
    <t>GIGANTE</t>
  </si>
  <si>
    <t>HOBO</t>
  </si>
  <si>
    <t>LA PLATA</t>
  </si>
  <si>
    <t>PAICOL</t>
  </si>
  <si>
    <t>PALERMO</t>
  </si>
  <si>
    <t>PITALITO</t>
  </si>
  <si>
    <t>RIVERA</t>
  </si>
  <si>
    <t>SUAZA</t>
  </si>
  <si>
    <t>TARQUI</t>
  </si>
  <si>
    <t>TESALIA</t>
  </si>
  <si>
    <t>VILLAVIJA</t>
  </si>
  <si>
    <t>YAGUARA</t>
  </si>
  <si>
    <t>IBAGUE</t>
  </si>
  <si>
    <t>COELLO</t>
  </si>
  <si>
    <t>VENADILLO</t>
  </si>
  <si>
    <t>LERIDA</t>
  </si>
  <si>
    <t>CAJAMARCA</t>
  </si>
  <si>
    <t>PALO CABILDO</t>
  </si>
  <si>
    <t>MELGAR</t>
  </si>
  <si>
    <t>CARMEN DE APICALA</t>
  </si>
  <si>
    <t>FLANDES TOLIMA</t>
  </si>
  <si>
    <t>FLORENCIA</t>
  </si>
  <si>
    <t>DONCELLO</t>
  </si>
  <si>
    <t>EL PAUJIL</t>
  </si>
  <si>
    <t>ARAUCA</t>
  </si>
  <si>
    <t>LETICIA</t>
  </si>
  <si>
    <t>YOPAL</t>
  </si>
  <si>
    <t>AGUAZUL</t>
  </si>
  <si>
    <t>PAZ DE ARIPORO</t>
  </si>
  <si>
    <t>MOCOA</t>
  </si>
  <si>
    <t>PUERTO ASIS</t>
  </si>
  <si>
    <t>LA HORMIGA</t>
  </si>
  <si>
    <t>PUERTO CARREÑO</t>
  </si>
  <si>
    <t>LA CEJA</t>
  </si>
  <si>
    <t>GUADUAS</t>
  </si>
  <si>
    <t>LA PEÐA</t>
  </si>
  <si>
    <t>VILLETA</t>
  </si>
  <si>
    <t>GUASCA</t>
  </si>
  <si>
    <t>SOPO</t>
  </si>
  <si>
    <t>NECOCLI</t>
  </si>
  <si>
    <t>CHINU</t>
  </si>
  <si>
    <t>ABREGO</t>
  </si>
  <si>
    <t>COYAIMA</t>
  </si>
  <si>
    <t>MARIQUITA</t>
  </si>
  <si>
    <t>TAURAMENA</t>
  </si>
  <si>
    <t>LA MESA</t>
  </si>
  <si>
    <t>SUBACHOQUE</t>
  </si>
  <si>
    <t>TENA</t>
  </si>
  <si>
    <t>ZIPAQUIRA</t>
  </si>
  <si>
    <t>AMALFI</t>
  </si>
  <si>
    <t>AMAGA</t>
  </si>
  <si>
    <t>ARGELIA</t>
  </si>
  <si>
    <t>CIUDAD BOLIVAR</t>
  </si>
  <si>
    <t>CONCORDIA</t>
  </si>
  <si>
    <t>FREDONIA</t>
  </si>
  <si>
    <t>JARDIN</t>
  </si>
  <si>
    <t>JERICO</t>
  </si>
  <si>
    <t>MOSQUERA</t>
  </si>
  <si>
    <t>CAQUEZA</t>
  </si>
  <si>
    <t>EL PENOL</t>
  </si>
  <si>
    <t>PALESTINA</t>
  </si>
  <si>
    <t>ANDALUCIA</t>
  </si>
  <si>
    <t>BELEN DE UMBRIA</t>
  </si>
  <si>
    <t>ANSERMA</t>
  </si>
  <si>
    <t>TIERRA ALTA</t>
  </si>
  <si>
    <t>SAN ANTERO</t>
  </si>
  <si>
    <t>FILADELFIA</t>
  </si>
  <si>
    <t>HONDA</t>
  </si>
  <si>
    <t>TRUJILLO</t>
  </si>
  <si>
    <t>ULLOA</t>
  </si>
  <si>
    <t>TOLU</t>
  </si>
  <si>
    <t>SAN AGUSTIN</t>
  </si>
  <si>
    <t>TRINIDAD</t>
  </si>
  <si>
    <t>VILLANUEVA</t>
  </si>
  <si>
    <t>ORITO</t>
  </si>
  <si>
    <t>EL RETIRO</t>
  </si>
  <si>
    <t>GUARNE</t>
  </si>
  <si>
    <t>MACEO</t>
  </si>
  <si>
    <t>YARUMAL</t>
  </si>
  <si>
    <t>BELARCAZAR</t>
  </si>
  <si>
    <t>VITERBO</t>
  </si>
  <si>
    <t>TORO</t>
  </si>
  <si>
    <t>GUATICA</t>
  </si>
  <si>
    <t>IQUIRA</t>
  </si>
  <si>
    <t>POLO NUEVO</t>
  </si>
  <si>
    <t>BUGA LA GRANDE</t>
  </si>
  <si>
    <t>SILVANIA</t>
  </si>
  <si>
    <t>ABEJORRAL</t>
  </si>
  <si>
    <t>ANZA</t>
  </si>
  <si>
    <t>ARBOLETES</t>
  </si>
  <si>
    <t>CANASGORDAS</t>
  </si>
  <si>
    <t>CARACOLI</t>
  </si>
  <si>
    <t>CISNEROS</t>
  </si>
  <si>
    <t>ARMERO</t>
  </si>
  <si>
    <t>ROVIRA</t>
  </si>
  <si>
    <t>ARAUQUITA</t>
  </si>
  <si>
    <t>VILLAGARZON</t>
  </si>
  <si>
    <t>PUERTO INIRIDA</t>
  </si>
  <si>
    <t>DABEIBA</t>
  </si>
  <si>
    <t>DON MATIAS</t>
  </si>
  <si>
    <t>SANTAFE ANTIOQUIA</t>
  </si>
  <si>
    <t>PUEBLO RICO</t>
  </si>
  <si>
    <t>SAN CAYETANO</t>
  </si>
  <si>
    <t>PARATEBUENO</t>
  </si>
  <si>
    <t>BETANIA</t>
  </si>
  <si>
    <t>JAMUNDI</t>
  </si>
  <si>
    <t>GOMEZ PLATA</t>
  </si>
  <si>
    <t>GUADALUPE</t>
  </si>
  <si>
    <t>CHAPARRAL</t>
  </si>
  <si>
    <t>SABANA GRANDE</t>
  </si>
  <si>
    <t>BARANOA</t>
  </si>
  <si>
    <t>PALMAR DE VARELA</t>
  </si>
  <si>
    <t>PURIFICACION</t>
  </si>
  <si>
    <t>FLORIDA</t>
  </si>
  <si>
    <t>CANALETE</t>
  </si>
  <si>
    <t>TEUSAQUILLO</t>
  </si>
  <si>
    <t>TURMEQUE</t>
  </si>
  <si>
    <t>RIOSUCIO</t>
  </si>
  <si>
    <t>SALAMINA</t>
  </si>
  <si>
    <t>MISTRATO</t>
  </si>
  <si>
    <t>OBANDO</t>
  </si>
  <si>
    <t>ROLDANILLO</t>
  </si>
  <si>
    <t>VERSALLES</t>
  </si>
  <si>
    <t>UBATE</t>
  </si>
  <si>
    <t>VILLAPINZON</t>
  </si>
  <si>
    <t>MARSELLA</t>
  </si>
  <si>
    <t>ANAPOIMA</t>
  </si>
  <si>
    <t>TIBU</t>
  </si>
  <si>
    <t>VISTAHERMOSA</t>
  </si>
  <si>
    <t>LIBANO</t>
  </si>
  <si>
    <t>PIEDRAS</t>
  </si>
  <si>
    <t>TAME</t>
  </si>
  <si>
    <t>SANTA BARBARA</t>
  </si>
  <si>
    <t>SIMACOTA</t>
  </si>
  <si>
    <t>EL ESPINAL</t>
  </si>
  <si>
    <t>APARTADO</t>
  </si>
  <si>
    <t>CARMEN DE VIBORAL</t>
  </si>
  <si>
    <t>SAN CARLOS DE G.</t>
  </si>
  <si>
    <t>PRADO</t>
  </si>
  <si>
    <t>BALBOA</t>
  </si>
  <si>
    <t>MONTERREY</t>
  </si>
  <si>
    <t>ANORI</t>
  </si>
  <si>
    <t>MONTILIBANO</t>
  </si>
  <si>
    <t>NATAGA</t>
  </si>
  <si>
    <t>HISPANIA</t>
  </si>
  <si>
    <t>GUAMAL</t>
  </si>
  <si>
    <t>EL TAMBO</t>
  </si>
  <si>
    <t>GUATAVITA</t>
  </si>
  <si>
    <t>TARSO</t>
  </si>
  <si>
    <t>AGUADAS</t>
  </si>
  <si>
    <t>MARULANDA</t>
  </si>
  <si>
    <t>SAMANA</t>
  </si>
  <si>
    <t>NORCACIA</t>
  </si>
  <si>
    <t>PUEBLO NUEVO</t>
  </si>
  <si>
    <t>SAN PEDRO</t>
  </si>
  <si>
    <t>ARATOCA</t>
  </si>
  <si>
    <t>BARICHARA</t>
  </si>
  <si>
    <t>SAN JOSE DE LA FRAGUA</t>
  </si>
  <si>
    <t>FUNZA</t>
  </si>
  <si>
    <t>GACHANCIPA</t>
  </si>
  <si>
    <t>MADRID</t>
  </si>
  <si>
    <t>ORTEGA</t>
  </si>
  <si>
    <t>MONIQUIRA</t>
  </si>
  <si>
    <t>PAEZ</t>
  </si>
  <si>
    <t>CARTAGENA DEL CHAIRA</t>
  </si>
  <si>
    <t>SAN JOSE DEL GUAVIARE</t>
  </si>
  <si>
    <t>FACATATIVA</t>
  </si>
  <si>
    <t>PITAL</t>
  </si>
  <si>
    <t>VALPARAISO</t>
  </si>
  <si>
    <t>SAN VICENTE</t>
  </si>
  <si>
    <t>MIRANDA</t>
  </si>
  <si>
    <t>LA CALERA</t>
  </si>
  <si>
    <t>ARBELAEZ</t>
  </si>
  <si>
    <t>PLANADAS</t>
  </si>
  <si>
    <t>SAN PEDRO DE LOS M/G</t>
  </si>
  <si>
    <t>SANTA ROSA</t>
  </si>
  <si>
    <t>TITIRIBI</t>
  </si>
  <si>
    <t>BOLIVAR</t>
  </si>
  <si>
    <t>CUMBAL</t>
  </si>
  <si>
    <t>ISNOS</t>
  </si>
  <si>
    <t>AMBALEMA</t>
  </si>
  <si>
    <t>LA PINTADA</t>
  </si>
  <si>
    <t>CAJICA</t>
  </si>
  <si>
    <t>COGUA</t>
  </si>
  <si>
    <t>ZIPACON</t>
  </si>
  <si>
    <t>BOJACA</t>
  </si>
  <si>
    <t>CHIPAQUE</t>
  </si>
  <si>
    <t>SOPETRAN</t>
  </si>
  <si>
    <t>VENECIA</t>
  </si>
  <si>
    <t>SALADO BLANCO</t>
  </si>
  <si>
    <t>PACORA</t>
  </si>
  <si>
    <t>PACHO</t>
  </si>
  <si>
    <t>SIBATE</t>
  </si>
  <si>
    <t>UBALA</t>
  </si>
  <si>
    <t>ANOLAIMA</t>
  </si>
  <si>
    <t>NEMOCON</t>
  </si>
  <si>
    <t>FIRAVITOBA</t>
  </si>
  <si>
    <t>CARAMANTA</t>
  </si>
  <si>
    <t>SAN JERONIMO</t>
  </si>
  <si>
    <t>ALBAN</t>
  </si>
  <si>
    <t>GUATAQUI</t>
  </si>
  <si>
    <t>ALGECIRAS</t>
  </si>
  <si>
    <t>QUINCHIA</t>
  </si>
  <si>
    <t>CUNDAY</t>
  </si>
  <si>
    <t>MANZANARES</t>
  </si>
  <si>
    <t>PENSILVANIA</t>
  </si>
  <si>
    <t>TAMESIS</t>
  </si>
  <si>
    <t>EL CARMEN</t>
  </si>
  <si>
    <t>CACHIPAY</t>
  </si>
  <si>
    <t>CHOCONTA</t>
  </si>
  <si>
    <t>LA CELIA</t>
  </si>
  <si>
    <t>SESQUILE</t>
  </si>
  <si>
    <t>AIPE</t>
  </si>
  <si>
    <t>GACHETA</t>
  </si>
  <si>
    <t>MAPIRIPAN</t>
  </si>
  <si>
    <t>ALVARADO</t>
  </si>
  <si>
    <t>AGUA DE DIOS</t>
  </si>
  <si>
    <t>MANTA</t>
  </si>
  <si>
    <t>REMEDIOS</t>
  </si>
  <si>
    <t>LA APARTADA</t>
  </si>
  <si>
    <t>NATAGAIMA</t>
  </si>
  <si>
    <t>HERBEO</t>
  </si>
  <si>
    <t>SASAIMA</t>
  </si>
  <si>
    <t>TOCA</t>
  </si>
  <si>
    <t>ARANZAZU</t>
  </si>
  <si>
    <t>BARCELONA</t>
  </si>
  <si>
    <t>ANZOATEGUI</t>
  </si>
  <si>
    <t>SAN JUAN DE RIOSECO</t>
  </si>
  <si>
    <t>GACHALA</t>
  </si>
  <si>
    <t>EL CAIRO</t>
  </si>
  <si>
    <t>EL DOVIO</t>
  </si>
  <si>
    <t>VERGARA</t>
  </si>
  <si>
    <t>MUTATA</t>
  </si>
  <si>
    <t>CHITARAQUE</t>
  </si>
  <si>
    <t>CHOACHI</t>
  </si>
  <si>
    <t>GUAYATA</t>
  </si>
  <si>
    <t>SAN LUIS DE GACENO</t>
  </si>
  <si>
    <t>TIPACOQUE</t>
  </si>
  <si>
    <t>VENTAQUEMADA</t>
  </si>
  <si>
    <t>JUNIN</t>
  </si>
  <si>
    <t>SAN FRANCISCO</t>
  </si>
  <si>
    <t>SUSA</t>
  </si>
  <si>
    <t>SEGOVIA</t>
  </si>
  <si>
    <t>SAN VICENTE CAGUAN</t>
  </si>
  <si>
    <t>SAN PEDRO DE URABA</t>
  </si>
  <si>
    <t>MAGANGUE</t>
  </si>
  <si>
    <t>COLOMBIA</t>
  </si>
  <si>
    <t>ANGOSTURA</t>
  </si>
  <si>
    <t>PUERTO LEGUIZAMO</t>
  </si>
  <si>
    <t>SALENTO</t>
  </si>
  <si>
    <t>SONSON</t>
  </si>
  <si>
    <t>POLICARPA</t>
  </si>
  <si>
    <t>MITU</t>
  </si>
  <si>
    <t>PUERTO LLERAS</t>
  </si>
  <si>
    <t>NARIÐO</t>
  </si>
  <si>
    <t>SAN JOSE DE LA MONTAÐA</t>
  </si>
  <si>
    <t>SAN JOSE DE RISARALDA</t>
  </si>
  <si>
    <t>SAN ANDRES DE S.</t>
  </si>
  <si>
    <t>OVEJAS</t>
  </si>
  <si>
    <t>SAMPUES</t>
  </si>
  <si>
    <t>LIBORINA</t>
  </si>
  <si>
    <t>ARCABUCO</t>
  </si>
  <si>
    <t>NOCAIMA</t>
  </si>
  <si>
    <t>TOCAIMA</t>
  </si>
  <si>
    <t>SAN BENITO ABAR</t>
  </si>
  <si>
    <t>SARAVENA</t>
  </si>
  <si>
    <t>TIMBIO</t>
  </si>
  <si>
    <t>SUTATENZA</t>
  </si>
  <si>
    <t>TUTA</t>
  </si>
  <si>
    <t>RAQUIRA</t>
  </si>
  <si>
    <t>ANGELOPOLIS</t>
  </si>
  <si>
    <t>PUERTO TEJADA</t>
  </si>
  <si>
    <t>TURBO</t>
  </si>
  <si>
    <t>SAN RAFAEL</t>
  </si>
  <si>
    <t>BELEN DE ANDAQUIES</t>
  </si>
  <si>
    <t>SAN JUAN NEPUMUCENO</t>
  </si>
  <si>
    <t>EL BORDO</t>
  </si>
  <si>
    <t>VICTORIA</t>
  </si>
  <si>
    <t>EL CASTILLO</t>
  </si>
  <si>
    <t>TIBANA</t>
  </si>
  <si>
    <t>SANTANA</t>
  </si>
  <si>
    <t>SAN MATEO</t>
  </si>
  <si>
    <t>IZA</t>
  </si>
  <si>
    <t>SAN JOSE DE PARE</t>
  </si>
  <si>
    <t>LA CAPILLA</t>
  </si>
  <si>
    <t>SUTAMERCHAN</t>
  </si>
  <si>
    <t>MESITAS DEL COLEGIO</t>
  </si>
  <si>
    <t>PUERTO LIBERTADORES</t>
  </si>
  <si>
    <t>CHIBOLO</t>
  </si>
  <si>
    <t>SAN JUAN DE BETULI</t>
  </si>
  <si>
    <t>LOS PALMITOS</t>
  </si>
  <si>
    <t>COLOSO</t>
  </si>
  <si>
    <t>GUARANDA</t>
  </si>
  <si>
    <t>MAJAGUAL</t>
  </si>
  <si>
    <t>GINEBRA</t>
  </si>
  <si>
    <t>TINJACA</t>
  </si>
  <si>
    <t>FILANDIA</t>
  </si>
  <si>
    <t>PIJAO</t>
  </si>
  <si>
    <t>GENOVA</t>
  </si>
  <si>
    <t>SAN ROQUE</t>
  </si>
  <si>
    <t>ARMENIA MANTEQUILLA</t>
  </si>
  <si>
    <t>PUERTO NARE</t>
  </si>
  <si>
    <t>ZARAGOZA</t>
  </si>
  <si>
    <t>TOLEDO</t>
  </si>
  <si>
    <t>BELMIRA</t>
  </si>
  <si>
    <t>CACERES</t>
  </si>
  <si>
    <t>MARMATO</t>
  </si>
  <si>
    <t>YONDO</t>
  </si>
  <si>
    <t>LA MERCED</t>
  </si>
  <si>
    <t>PURACE COCONUCO</t>
  </si>
  <si>
    <t>CUCUNUBA</t>
  </si>
  <si>
    <t>GUAITARILLA</t>
  </si>
  <si>
    <t>LENGUAZAQUE</t>
  </si>
  <si>
    <t>SAN LORENZO</t>
  </si>
  <si>
    <t>EL ROSARIO</t>
  </si>
  <si>
    <t>PUERRES</t>
  </si>
  <si>
    <t>APULO</t>
  </si>
  <si>
    <t>LA VICTORIA</t>
  </si>
  <si>
    <t>EL AGUILA</t>
  </si>
  <si>
    <t>ALCALA</t>
  </si>
  <si>
    <t>GUACARI</t>
  </si>
  <si>
    <t>PADILLA</t>
  </si>
  <si>
    <t>CALIMA</t>
  </si>
  <si>
    <t>CORINTO</t>
  </si>
  <si>
    <t>YOTOCO</t>
  </si>
  <si>
    <t>VIJES</t>
  </si>
  <si>
    <t>SILVIA</t>
  </si>
  <si>
    <t>MORALES</t>
  </si>
  <si>
    <t>MARINILLA</t>
  </si>
  <si>
    <t>YALI</t>
  </si>
  <si>
    <t>TARAZA</t>
  </si>
  <si>
    <t>VALDIVIA</t>
  </si>
  <si>
    <t>SANTO DOMINGO</t>
  </si>
  <si>
    <t>VEGACHI</t>
  </si>
  <si>
    <t>HELICONIA</t>
  </si>
  <si>
    <t>CAICEDO</t>
  </si>
  <si>
    <t>CAROLINA</t>
  </si>
  <si>
    <t>BETULIA</t>
  </si>
  <si>
    <t>PEQUE</t>
  </si>
  <si>
    <t>GUATEQUE</t>
  </si>
  <si>
    <t>SOMONDOCO</t>
  </si>
  <si>
    <t>SANTA ROSA DE VITERBO</t>
  </si>
  <si>
    <t>NOBSA</t>
  </si>
  <si>
    <t>CABUYERO</t>
  </si>
  <si>
    <t>CHIVOR</t>
  </si>
  <si>
    <t>MACANAL</t>
  </si>
  <si>
    <t>CHINAVITA</t>
  </si>
  <si>
    <t>MUZO</t>
  </si>
  <si>
    <t>GUACHETA</t>
  </si>
  <si>
    <t>PAZ DEL RIO</t>
  </si>
  <si>
    <t>MEDINA</t>
  </si>
  <si>
    <t>CALOTO</t>
  </si>
  <si>
    <t>ALBANIA</t>
  </si>
  <si>
    <t>TIMANA</t>
  </si>
  <si>
    <t>ATACO</t>
  </si>
  <si>
    <t>SAN LUIS DE PALENQUE</t>
  </si>
  <si>
    <t>AGRADO</t>
  </si>
  <si>
    <t>ROSAS</t>
  </si>
  <si>
    <t>SIBUNDOY</t>
  </si>
  <si>
    <t>CHITAGA</t>
  </si>
  <si>
    <t>SANTA MARIA</t>
  </si>
  <si>
    <t>SOCHA</t>
  </si>
  <si>
    <t>TERUEL</t>
  </si>
  <si>
    <t>GUAMO</t>
  </si>
  <si>
    <t>PUERTO CAICEDO</t>
  </si>
  <si>
    <t>MARQUETALIA</t>
  </si>
  <si>
    <t>LANDAZURRI</t>
  </si>
  <si>
    <t>LA ARGENTINA</t>
  </si>
  <si>
    <t>SALDANA</t>
  </si>
  <si>
    <t>DOLORES</t>
  </si>
  <si>
    <t>ALPUJARRA</t>
  </si>
  <si>
    <t>VALLE DE SAN JUAN</t>
  </si>
  <si>
    <t>VILLA RICA</t>
  </si>
  <si>
    <t>MURILLO</t>
  </si>
  <si>
    <t>SAN ANTONIO</t>
  </si>
  <si>
    <t>OPORAPA</t>
  </si>
  <si>
    <t>CURITI</t>
  </si>
  <si>
    <t>LABATECA</t>
  </si>
  <si>
    <t>MANI</t>
  </si>
  <si>
    <t>CAPITANEJO</t>
  </si>
  <si>
    <t>OROCUE</t>
  </si>
  <si>
    <t>TELLO</t>
  </si>
  <si>
    <t>GAMBITA</t>
  </si>
  <si>
    <t>FALAN</t>
  </si>
  <si>
    <t>TAMARA</t>
  </si>
  <si>
    <t>PORE</t>
  </si>
  <si>
    <t>SUAREZ</t>
  </si>
  <si>
    <t>GUEPSA</t>
  </si>
  <si>
    <t>HATO CORAZAL</t>
  </si>
  <si>
    <t>MILAN</t>
  </si>
  <si>
    <t>PUERTO RICO</t>
  </si>
  <si>
    <t>RIOBLANCO</t>
  </si>
  <si>
    <t>RONCESVALLES</t>
  </si>
  <si>
    <t>SANTA ISABEL</t>
  </si>
  <si>
    <t>LA PRIMAVERA</t>
  </si>
  <si>
    <t>CASABIANCA</t>
  </si>
  <si>
    <t>LA MONTANITA</t>
  </si>
  <si>
    <t>LA JAGUA</t>
  </si>
  <si>
    <t>ELIAS</t>
  </si>
  <si>
    <t>EL ROBLE</t>
  </si>
  <si>
    <t>SAN JUAN DEL CESAR</t>
  </si>
  <si>
    <t>ICONONZO</t>
  </si>
  <si>
    <t>CUBARRAL</t>
  </si>
  <si>
    <t>MARIA DE LA BAJA</t>
  </si>
  <si>
    <t>SARDINATA</t>
  </si>
  <si>
    <t>SOLITA</t>
  </si>
  <si>
    <t>VILLAHERMOSA</t>
  </si>
  <si>
    <t>CONVENCION</t>
  </si>
  <si>
    <t>CONTRATACION</t>
  </si>
  <si>
    <t>RICAURTE</t>
  </si>
  <si>
    <t>MARIPI</t>
  </si>
  <si>
    <t>LURUACO</t>
  </si>
  <si>
    <t>URRAO</t>
  </si>
  <si>
    <t>SACHICA</t>
  </si>
  <si>
    <t>SORACA</t>
  </si>
  <si>
    <t>SANTA SOFIA</t>
  </si>
  <si>
    <t>SOTAQUIRA</t>
  </si>
  <si>
    <t>SABANALARGA</t>
  </si>
  <si>
    <t>MORELIA</t>
  </si>
  <si>
    <t>TOGUI</t>
  </si>
  <si>
    <t>SAN MIGUEL PUTUMAYO</t>
  </si>
  <si>
    <t>SAN ESTANISLAO</t>
  </si>
  <si>
    <t>BOCHALEMA</t>
  </si>
  <si>
    <t>TORIBIO</t>
  </si>
  <si>
    <t>CHALAN</t>
  </si>
  <si>
    <t>PUERTO RONDON</t>
  </si>
  <si>
    <t>LA FLORIDA</t>
  </si>
  <si>
    <t>CHIRIGUANA</t>
  </si>
  <si>
    <t>SOLANO</t>
  </si>
  <si>
    <t>PAUNA</t>
  </si>
  <si>
    <t>ZETAQUIRA</t>
  </si>
  <si>
    <t>JENESANO</t>
  </si>
  <si>
    <t>ALMEIDA</t>
  </si>
  <si>
    <t>PESCA</t>
  </si>
  <si>
    <t>CHIVATA</t>
  </si>
  <si>
    <t>LEJANIAS</t>
  </si>
  <si>
    <t>SABOYA</t>
  </si>
  <si>
    <t>NIMAIMA</t>
  </si>
  <si>
    <t xml:space="preserve">DIRECCION GENERAL </t>
  </si>
  <si>
    <t>RESTREPO OF.PRINC.Z/SUR</t>
  </si>
  <si>
    <t>OFICINA DE SAYCO</t>
  </si>
  <si>
    <t>CUITIVA</t>
  </si>
  <si>
    <t>MATANZA</t>
  </si>
  <si>
    <t>OFICINA BOSA</t>
  </si>
  <si>
    <t>RISARALDA</t>
  </si>
  <si>
    <t>CAJIBIO</t>
  </si>
  <si>
    <t>SUCRE</t>
  </si>
  <si>
    <t>COPEY</t>
  </si>
  <si>
    <t>SOTOMAYOR</t>
  </si>
  <si>
    <t>TAMALAMEQUE</t>
  </si>
  <si>
    <t>DARIEN</t>
  </si>
  <si>
    <t>SANDONA-NARIÐO</t>
  </si>
  <si>
    <t>SAN MIGUEL DE SEMA</t>
  </si>
  <si>
    <t>CAMPO HERMOSO</t>
  </si>
  <si>
    <t>BUENOS AIRES</t>
  </si>
  <si>
    <t>FERIAS DEL CIUDADANO I.B.</t>
  </si>
  <si>
    <t>TENZA</t>
  </si>
  <si>
    <t>FORTUL</t>
  </si>
  <si>
    <t>CONTADERO</t>
  </si>
  <si>
    <t>COCORNA</t>
  </si>
  <si>
    <t>SANTIAGO</t>
  </si>
  <si>
    <t>MIRAFLORES-GUAVIARE</t>
  </si>
  <si>
    <t>SAN DIEGO</t>
  </si>
  <si>
    <t>NUEVA GRANADA</t>
  </si>
  <si>
    <t>COLON</t>
  </si>
  <si>
    <t>TOTA</t>
  </si>
  <si>
    <t>UMBITA</t>
  </si>
  <si>
    <t>NUEVO COLON</t>
  </si>
  <si>
    <t>COMBITA</t>
  </si>
  <si>
    <t>OICATA</t>
  </si>
  <si>
    <t>SAN PABLO DE BORBUR</t>
  </si>
  <si>
    <t>MAATES</t>
  </si>
  <si>
    <t>PUERTO GUZMAN</t>
  </si>
  <si>
    <t>BARRANCAS</t>
  </si>
  <si>
    <t>HATONUEVO</t>
  </si>
  <si>
    <t>SUAN</t>
  </si>
  <si>
    <t>CHAGUANI</t>
  </si>
  <si>
    <t>PAJARITO</t>
  </si>
  <si>
    <t>SUPATA</t>
  </si>
  <si>
    <t>CARMEN DE CARUPA</t>
  </si>
  <si>
    <t>GRANADA CUNDINAMARCA</t>
  </si>
  <si>
    <t>CAPARRAPI</t>
  </si>
  <si>
    <t>YOLOMBO</t>
  </si>
  <si>
    <t>LA MACARENA</t>
  </si>
  <si>
    <t>SOCOTA</t>
  </si>
  <si>
    <t>GACHANTIVA</t>
  </si>
  <si>
    <t>GAMEZA</t>
  </si>
  <si>
    <t>CUCAITA</t>
  </si>
  <si>
    <t>COVARACHIA</t>
  </si>
  <si>
    <t>CORRALES</t>
  </si>
  <si>
    <t>CERINZA</t>
  </si>
  <si>
    <t>SUSACON</t>
  </si>
  <si>
    <t>LA SIERRA</t>
  </si>
  <si>
    <t>SOTARA</t>
  </si>
  <si>
    <t>FLORENCIA CAUCA</t>
  </si>
  <si>
    <t>BURITICA</t>
  </si>
  <si>
    <t>NUNCHIA</t>
  </si>
  <si>
    <t>OFICINA VIRTUAL BOGOTA</t>
  </si>
  <si>
    <t>BRICEÐO</t>
  </si>
  <si>
    <t>CAIMITO</t>
  </si>
  <si>
    <t>SANTIAGO PUTUMAYO</t>
  </si>
  <si>
    <t>PUEBLO VIEJO</t>
  </si>
  <si>
    <t>MAGUI</t>
  </si>
  <si>
    <t>SALAZAR</t>
  </si>
  <si>
    <t>CONCEPCION</t>
  </si>
  <si>
    <t>MESETAS</t>
  </si>
  <si>
    <t>CARURU</t>
  </si>
  <si>
    <t>TARAIRA</t>
  </si>
  <si>
    <t>LOURDES</t>
  </si>
  <si>
    <t>OTANCHE</t>
  </si>
  <si>
    <t>CONDOTO</t>
  </si>
  <si>
    <t>CLEMENCIA</t>
  </si>
  <si>
    <t>LA URIBE META</t>
  </si>
  <si>
    <t>NECHI</t>
  </si>
  <si>
    <t>NO UTILIZADO</t>
  </si>
  <si>
    <t>Nuevos</t>
  </si>
  <si>
    <t>GUAVATA</t>
  </si>
  <si>
    <t>COTELCO-META</t>
  </si>
  <si>
    <t>COTELCO HUILA</t>
  </si>
  <si>
    <t>PALMA</t>
  </si>
  <si>
    <t>COTELCO-CAUCA</t>
  </si>
  <si>
    <t>COTELCO-ATLANTICO</t>
  </si>
  <si>
    <t>COTELCO-VALLE DEL CAUCA</t>
  </si>
  <si>
    <t>COTELCO MAGDALENA</t>
  </si>
  <si>
    <t>EL PASO</t>
  </si>
  <si>
    <t>FRESNO</t>
  </si>
  <si>
    <t>RICAUTE</t>
  </si>
  <si>
    <t>URAMITA</t>
  </si>
  <si>
    <t>DOS QUEBRADAS</t>
  </si>
  <si>
    <t>TUBARA</t>
  </si>
  <si>
    <t>EL ROSAL</t>
  </si>
  <si>
    <t>ACODRES</t>
  </si>
  <si>
    <t>PACHAQUIARO</t>
  </si>
  <si>
    <t>NILO</t>
  </si>
  <si>
    <t>ISTMINA</t>
  </si>
  <si>
    <t>COTELCO CAQUETA</t>
  </si>
  <si>
    <t>COTELCO ANTIOQUIA</t>
  </si>
  <si>
    <t>COTELCO-CUNDINAMARCA</t>
  </si>
  <si>
    <t>PASCA</t>
  </si>
  <si>
    <t>COTELCO AMAZONAS</t>
  </si>
  <si>
    <t>MONPOS</t>
  </si>
  <si>
    <t>COTELCO-BOYACA</t>
  </si>
  <si>
    <t>ACODRES-NORTE DE SANTANDE</t>
  </si>
  <si>
    <t>COTELCO BOLIVAR</t>
  </si>
  <si>
    <t>SANTA CATALINA</t>
  </si>
  <si>
    <t>PUENTE NACIONAL</t>
  </si>
  <si>
    <t>TURBANA</t>
  </si>
  <si>
    <t>EL PLAYON</t>
  </si>
  <si>
    <t>OIBA</t>
  </si>
  <si>
    <t>COTELCO CALDAS</t>
  </si>
  <si>
    <t>TURBACO</t>
  </si>
  <si>
    <t>CURUMANI</t>
  </si>
  <si>
    <t>PELAYA</t>
  </si>
  <si>
    <t>SAN JACINTO</t>
  </si>
  <si>
    <t>PIVIJAY</t>
  </si>
  <si>
    <t>SANTA ROSA DEL SUR</t>
  </si>
  <si>
    <t>VIOTA</t>
  </si>
  <si>
    <t>COTELCO-NARIÐO</t>
  </si>
  <si>
    <t>MOTAVITA</t>
  </si>
  <si>
    <t>SUAITA</t>
  </si>
  <si>
    <t>ALGARROBO</t>
  </si>
  <si>
    <t>PUERTO SANTANDER</t>
  </si>
  <si>
    <t>APIA</t>
  </si>
  <si>
    <t>COTELCO-SANTANDER</t>
  </si>
  <si>
    <t>COTELCO-NORTE SANTANDER</t>
  </si>
  <si>
    <t>BRICEO</t>
  </si>
  <si>
    <t>PINCHOTE</t>
  </si>
  <si>
    <t>RECETOR</t>
  </si>
  <si>
    <t>COTELCO-TOLIMA</t>
  </si>
  <si>
    <t>CALIFORNIA</t>
  </si>
  <si>
    <t>GUAYABAL DE S.</t>
  </si>
  <si>
    <t>PUERTO PARRA</t>
  </si>
  <si>
    <t>TASCO</t>
  </si>
  <si>
    <t>SAN FELIX</t>
  </si>
  <si>
    <t>CORREG.ARMA</t>
  </si>
  <si>
    <t>COTELCO QUINDIO</t>
  </si>
  <si>
    <t>CURILLO</t>
  </si>
  <si>
    <t>CHARALA</t>
  </si>
  <si>
    <t>SANTA BARBARA DE PINTO</t>
  </si>
  <si>
    <t>PARAMO</t>
  </si>
  <si>
    <t>GAMARRA</t>
  </si>
  <si>
    <t>GUAYABETAL</t>
  </si>
  <si>
    <t>CARMEN DEL ATRATO</t>
  </si>
  <si>
    <t>SAN JOSE DEL PALMAR</t>
  </si>
  <si>
    <t>ENTRERIOS</t>
  </si>
  <si>
    <t>COTELCO M/CIPIOS M/DALENA</t>
  </si>
  <si>
    <t>COTELCO SAN ANDRES ISLAS</t>
  </si>
  <si>
    <t>FUQUENE</t>
  </si>
  <si>
    <t>COTELCO RISARALDA</t>
  </si>
  <si>
    <t>COTELCO-SUCRE</t>
  </si>
  <si>
    <t>SITIO NUEVO</t>
  </si>
  <si>
    <t>MONGUI</t>
  </si>
  <si>
    <t>COTELCO PUTUMAYO</t>
  </si>
  <si>
    <t>EL PINON</t>
  </si>
  <si>
    <t>ALBANIA-GUAJIRA</t>
  </si>
  <si>
    <t>COTELCO-GUAJIRA</t>
  </si>
  <si>
    <t>COTELCO CORDOBA</t>
  </si>
  <si>
    <t>USIACURI</t>
  </si>
  <si>
    <t>COTELCO ARAUCA</t>
  </si>
  <si>
    <t>COTELCO CASANARE</t>
  </si>
  <si>
    <t>COTELCO CESAR</t>
  </si>
  <si>
    <t>CARCASI</t>
  </si>
  <si>
    <t>COTELCO VICHADA</t>
  </si>
  <si>
    <t>MANAURE</t>
  </si>
  <si>
    <t>SOPLAVIENTO</t>
  </si>
  <si>
    <t>TONA</t>
  </si>
  <si>
    <t>PUEBLO BELLO</t>
  </si>
  <si>
    <t>SAMARIA</t>
  </si>
  <si>
    <t xml:space="preserve">OFICINA SUR-KENNEDY                               </t>
  </si>
  <si>
    <t xml:space="preserve">ENGATIVA                                          </t>
  </si>
  <si>
    <t xml:space="preserve">RESTREPO OF.PRINC.Z/SUR                           </t>
  </si>
  <si>
    <t xml:space="preserve">TEUSAQUIL OF.PRINC. BOGOT                         </t>
  </si>
  <si>
    <t xml:space="preserve">ANTONIO NARIÐO JUNTA                              </t>
  </si>
  <si>
    <t xml:space="preserve">BARRIOS UNIDOS JUNTA                              </t>
  </si>
  <si>
    <t xml:space="preserve">BOSA JUNTA ZONAL                                  </t>
  </si>
  <si>
    <t xml:space="preserve">CANDELARIA                                        </t>
  </si>
  <si>
    <t xml:space="preserve">CHAPINERO                                         </t>
  </si>
  <si>
    <t xml:space="preserve">CIUDAD BOLIVAR JUNTA                              </t>
  </si>
  <si>
    <t xml:space="preserve">FONTIBON JUNTA ZONAL                              </t>
  </si>
  <si>
    <t xml:space="preserve">LOS MARTIRES-ALCALDIA                             </t>
  </si>
  <si>
    <t xml:space="preserve">PUENTE ARANDA JUNTA                               </t>
  </si>
  <si>
    <t xml:space="preserve">SAN CRISTOBAL JUNTA                               </t>
  </si>
  <si>
    <t xml:space="preserve">SANTAFE ALCALDIA                                  </t>
  </si>
  <si>
    <t xml:space="preserve">SUBA JUNTA ZONAL                                  </t>
  </si>
  <si>
    <t xml:space="preserve">TEUSAQUILLO JUNTA ZONAL                           </t>
  </si>
  <si>
    <t xml:space="preserve">TUNJUELITO                                        </t>
  </si>
  <si>
    <t xml:space="preserve">URIBE URIBE JUNTA ZONAL                           </t>
  </si>
  <si>
    <t xml:space="preserve">USAQUEN JUNTA ZONAL                               </t>
  </si>
  <si>
    <t xml:space="preserve">USME JUNTA ZONAL                                  </t>
  </si>
  <si>
    <t xml:space="preserve">COTELCO-CUNDINAMARCA                              </t>
  </si>
  <si>
    <t xml:space="preserve">AGUA DE DIOS                                      </t>
  </si>
  <si>
    <t xml:space="preserve">ALBAN                                             </t>
  </si>
  <si>
    <t xml:space="preserve">ANAPOIMA                                          </t>
  </si>
  <si>
    <t xml:space="preserve">ANOLAIMA                                          </t>
  </si>
  <si>
    <t xml:space="preserve">APULO                                             </t>
  </si>
  <si>
    <t xml:space="preserve">ARBELAEZ                                          </t>
  </si>
  <si>
    <t xml:space="preserve">BOJACA                                            </t>
  </si>
  <si>
    <t xml:space="preserve">CACHIPAY                                          </t>
  </si>
  <si>
    <t xml:space="preserve">CAJICA                                            </t>
  </si>
  <si>
    <t xml:space="preserve">CAQUEZA                                           </t>
  </si>
  <si>
    <t xml:space="preserve">CHIA                                              </t>
  </si>
  <si>
    <t xml:space="preserve">CHIPAQUE                                          </t>
  </si>
  <si>
    <t xml:space="preserve">CHOACHI                                           </t>
  </si>
  <si>
    <t xml:space="preserve">CHOCONTA                                          </t>
  </si>
  <si>
    <t xml:space="preserve">COGUA                                             </t>
  </si>
  <si>
    <t xml:space="preserve">COTA                                              </t>
  </si>
  <si>
    <t xml:space="preserve">CUCUNUBA                                          </t>
  </si>
  <si>
    <t xml:space="preserve">MESITAS DEL COLEGIO                               </t>
  </si>
  <si>
    <t xml:space="preserve">FACATATIVA                                        </t>
  </si>
  <si>
    <t xml:space="preserve">FOMEQUE                                           </t>
  </si>
  <si>
    <t xml:space="preserve">FUNZA                                             </t>
  </si>
  <si>
    <t xml:space="preserve">FUQUENE                                           </t>
  </si>
  <si>
    <t xml:space="preserve">FUSAGUSAGA                                        </t>
  </si>
  <si>
    <t xml:space="preserve">GACHALA                                           </t>
  </si>
  <si>
    <t xml:space="preserve">GACHANCIPA                                        </t>
  </si>
  <si>
    <t xml:space="preserve">GACHETA                                           </t>
  </si>
  <si>
    <t xml:space="preserve">GIRARDOT                                          </t>
  </si>
  <si>
    <t xml:space="preserve">GUACHETA                                          </t>
  </si>
  <si>
    <t xml:space="preserve">GUADUAS                                           </t>
  </si>
  <si>
    <t xml:space="preserve">GUASCA                                            </t>
  </si>
  <si>
    <t xml:space="preserve">GUATAQUI                                          </t>
  </si>
  <si>
    <t xml:space="preserve">GUATAVITA                                         </t>
  </si>
  <si>
    <t xml:space="preserve">GUAYABAL DE S.                                    </t>
  </si>
  <si>
    <t xml:space="preserve">GUAYABETAL                                        </t>
  </si>
  <si>
    <t xml:space="preserve">LA CALERA                                         </t>
  </si>
  <si>
    <t xml:space="preserve">LA MESA                                           </t>
  </si>
  <si>
    <t xml:space="preserve">LA PEÐA                                           </t>
  </si>
  <si>
    <t xml:space="preserve">LA VEGA                                           </t>
  </si>
  <si>
    <t xml:space="preserve">LENGUAZAQUE                                       </t>
  </si>
  <si>
    <t xml:space="preserve">MADRID                                            </t>
  </si>
  <si>
    <t xml:space="preserve">MANTA                                             </t>
  </si>
  <si>
    <t xml:space="preserve">MOSQUERA                                          </t>
  </si>
  <si>
    <t xml:space="preserve">NARIÐO                                            </t>
  </si>
  <si>
    <t xml:space="preserve">NEMOCON                                           </t>
  </si>
  <si>
    <t xml:space="preserve">NILO                                              </t>
  </si>
  <si>
    <t xml:space="preserve">NIMAIMA                                           </t>
  </si>
  <si>
    <t xml:space="preserve">NOCAIMA                                           </t>
  </si>
  <si>
    <t xml:space="preserve">PACHO                                             </t>
  </si>
  <si>
    <t xml:space="preserve">PARATEBUENO                                       </t>
  </si>
  <si>
    <t xml:space="preserve">PASCA                                             </t>
  </si>
  <si>
    <t xml:space="preserve">PUERTO SALGAR                                     </t>
  </si>
  <si>
    <t xml:space="preserve">QUEBRADA NEGRA                                    </t>
  </si>
  <si>
    <t xml:space="preserve">RICAUTE                                           </t>
  </si>
  <si>
    <t xml:space="preserve">SAN A.DE TEQUENDAMA                               </t>
  </si>
  <si>
    <t xml:space="preserve">SAN FRANCISCO                                     </t>
  </si>
  <si>
    <t xml:space="preserve">SASAIMA                                           </t>
  </si>
  <si>
    <t xml:space="preserve">SESQUILE                                          </t>
  </si>
  <si>
    <t xml:space="preserve">SIBATE                                            </t>
  </si>
  <si>
    <t xml:space="preserve">SILVANIA                                          </t>
  </si>
  <si>
    <t xml:space="preserve">SOACHA                                            </t>
  </si>
  <si>
    <t xml:space="preserve">SOPO                                              </t>
  </si>
  <si>
    <t xml:space="preserve">SUBACHOQUE                                        </t>
  </si>
  <si>
    <t xml:space="preserve">SUESCA                                            </t>
  </si>
  <si>
    <t xml:space="preserve">SUPATA                                            </t>
  </si>
  <si>
    <t xml:space="preserve">SUSA                                              </t>
  </si>
  <si>
    <t xml:space="preserve">TABIO                                             </t>
  </si>
  <si>
    <t xml:space="preserve">TENA                                              </t>
  </si>
  <si>
    <t xml:space="preserve">TENJO                                             </t>
  </si>
  <si>
    <t xml:space="preserve">TOCAIMA                                           </t>
  </si>
  <si>
    <t xml:space="preserve">TOCANCIPA                                         </t>
  </si>
  <si>
    <t xml:space="preserve">UBALA                                             </t>
  </si>
  <si>
    <t xml:space="preserve">UBATE                                             </t>
  </si>
  <si>
    <t xml:space="preserve">VERGARA                                           </t>
  </si>
  <si>
    <t xml:space="preserve">VILLAPINZON                                       </t>
  </si>
  <si>
    <t xml:space="preserve">VILLETA                                           </t>
  </si>
  <si>
    <t xml:space="preserve">VIOTA                                             </t>
  </si>
  <si>
    <t xml:space="preserve">ZIPACON                                           </t>
  </si>
  <si>
    <t xml:space="preserve">ZIPAQUIRA                                         </t>
  </si>
  <si>
    <t xml:space="preserve">EL ROSAL                                          </t>
  </si>
  <si>
    <t xml:space="preserve">GRANADA                                           </t>
  </si>
  <si>
    <t xml:space="preserve">TUNJA                                             </t>
  </si>
  <si>
    <t xml:space="preserve">ALMEIDA                                           </t>
  </si>
  <si>
    <t xml:space="preserve">AQUITANIA                                         </t>
  </si>
  <si>
    <t xml:space="preserve">ARCABUCO                                          </t>
  </si>
  <si>
    <t xml:space="preserve">BELEN                                             </t>
  </si>
  <si>
    <t xml:space="preserve">BOYACA                                            </t>
  </si>
  <si>
    <t xml:space="preserve">BRICEO                                            </t>
  </si>
  <si>
    <t xml:space="preserve">CALDAS                                            </t>
  </si>
  <si>
    <t xml:space="preserve">CERINZA                                           </t>
  </si>
  <si>
    <t xml:space="preserve">CHINAVITA                                         </t>
  </si>
  <si>
    <t xml:space="preserve">CHIQUINQUIRA                                      </t>
  </si>
  <si>
    <t xml:space="preserve">CHITARAQUE                                        </t>
  </si>
  <si>
    <t xml:space="preserve">CIENAGA                                           </t>
  </si>
  <si>
    <t xml:space="preserve">DUITAMA                                           </t>
  </si>
  <si>
    <t xml:space="preserve">FIRAVITOBA                                        </t>
  </si>
  <si>
    <t xml:space="preserve">FLORESTA                                          </t>
  </si>
  <si>
    <t xml:space="preserve">GACHANTIVA                                        </t>
  </si>
  <si>
    <t xml:space="preserve">GARAGOA                                           </t>
  </si>
  <si>
    <t xml:space="preserve">GUATEQUE                                          </t>
  </si>
  <si>
    <t xml:space="preserve">GUAYATA                                           </t>
  </si>
  <si>
    <t xml:space="preserve">IZA                                               </t>
  </si>
  <si>
    <t xml:space="preserve">JENESANO                                          </t>
  </si>
  <si>
    <t xml:space="preserve">LA CAPILLA                                        </t>
  </si>
  <si>
    <t xml:space="preserve">MACANAL                                           </t>
  </si>
  <si>
    <t xml:space="preserve">MARIPI                                            </t>
  </si>
  <si>
    <t xml:space="preserve">MIRAFLORES                                        </t>
  </si>
  <si>
    <t xml:space="preserve">MONGUI                                            </t>
  </si>
  <si>
    <t xml:space="preserve">MONIQUIRA                                         </t>
  </si>
  <si>
    <t xml:space="preserve">MUZO                                              </t>
  </si>
  <si>
    <t xml:space="preserve">NOBSA                                             </t>
  </si>
  <si>
    <t xml:space="preserve">PAEZ                                              </t>
  </si>
  <si>
    <t xml:space="preserve">PAIPA                                             </t>
  </si>
  <si>
    <t xml:space="preserve">PAUNA                                             </t>
  </si>
  <si>
    <t xml:space="preserve">PAZ DEL RIO                                       </t>
  </si>
  <si>
    <t xml:space="preserve">PESCA                                             </t>
  </si>
  <si>
    <t xml:space="preserve">PUERTO BOYACA                                     </t>
  </si>
  <si>
    <t xml:space="preserve">RAMIRIQUI                                         </t>
  </si>
  <si>
    <t xml:space="preserve">RAQUIRA                                           </t>
  </si>
  <si>
    <t xml:space="preserve">SABOYA                                            </t>
  </si>
  <si>
    <t xml:space="preserve">SACHICA                                           </t>
  </si>
  <si>
    <t xml:space="preserve">SAMACA                                            </t>
  </si>
  <si>
    <t xml:space="preserve">SAN JOSE DE PARE                                  </t>
  </si>
  <si>
    <t xml:space="preserve">SAN LUIS DE GACENO                                </t>
  </si>
  <si>
    <t xml:space="preserve">SANTA MARIA                                       </t>
  </si>
  <si>
    <t xml:space="preserve">SANTA ROSA DE VITERBO                             </t>
  </si>
  <si>
    <t xml:space="preserve">SANTA SOFIA                                       </t>
  </si>
  <si>
    <t xml:space="preserve">SANTANA                                           </t>
  </si>
  <si>
    <t xml:space="preserve">SIACHOQUE                                         </t>
  </si>
  <si>
    <t xml:space="preserve">SOATA                                             </t>
  </si>
  <si>
    <t xml:space="preserve">SOCHA                                             </t>
  </si>
  <si>
    <t xml:space="preserve">SOGAMOSO                                          </t>
  </si>
  <si>
    <t xml:space="preserve">SOMONDOCO                                         </t>
  </si>
  <si>
    <t xml:space="preserve">SORACA                                            </t>
  </si>
  <si>
    <t xml:space="preserve">SOTAQUIRA                                         </t>
  </si>
  <si>
    <t xml:space="preserve">SUSACON                                           </t>
  </si>
  <si>
    <t xml:space="preserve">SUTAMERCHAN                                       </t>
  </si>
  <si>
    <t xml:space="preserve">SUTATENZA                                         </t>
  </si>
  <si>
    <t xml:space="preserve">TIBANA                                            </t>
  </si>
  <si>
    <t xml:space="preserve">TIBABOSA                                          </t>
  </si>
  <si>
    <t xml:space="preserve">TINJACA                                           </t>
  </si>
  <si>
    <t xml:space="preserve">TIPACOQUE                                         </t>
  </si>
  <si>
    <t xml:space="preserve">TOCA                                              </t>
  </si>
  <si>
    <t xml:space="preserve">TOGUI                                             </t>
  </si>
  <si>
    <t xml:space="preserve">TOTA                                              </t>
  </si>
  <si>
    <t xml:space="preserve">TURMEQUE                                          </t>
  </si>
  <si>
    <t xml:space="preserve">TUTA                                              </t>
  </si>
  <si>
    <t xml:space="preserve">UMBITA                                            </t>
  </si>
  <si>
    <t xml:space="preserve">VENTAQUEMADA                                      </t>
  </si>
  <si>
    <t xml:space="preserve">VILLA DE LEYVA                                    </t>
  </si>
  <si>
    <t xml:space="preserve">COTELCO-BOYACA                                    </t>
  </si>
  <si>
    <t xml:space="preserve">VILLAVICENCIO                                     </t>
  </si>
  <si>
    <t xml:space="preserve">ACACIAS                                           </t>
  </si>
  <si>
    <t xml:space="preserve">CABUYERO                                          </t>
  </si>
  <si>
    <t xml:space="preserve">CASTILLA LA NUEVA                                 </t>
  </si>
  <si>
    <t xml:space="preserve">CUBARRAL                                          </t>
  </si>
  <si>
    <t xml:space="preserve">CUMARAL                                           </t>
  </si>
  <si>
    <t xml:space="preserve">EL CASTILLO                                       </t>
  </si>
  <si>
    <t xml:space="preserve">FUENTE DE ORO                                     </t>
  </si>
  <si>
    <t xml:space="preserve">GUAMAL                                            </t>
  </si>
  <si>
    <t xml:space="preserve">LA MACARENA                                       </t>
  </si>
  <si>
    <t xml:space="preserve">LEJANIAS                                          </t>
  </si>
  <si>
    <t xml:space="preserve">PUERTO GAITAN                                     </t>
  </si>
  <si>
    <t xml:space="preserve">PUERTO LLERAS                                     </t>
  </si>
  <si>
    <t xml:space="preserve">PUERTO LOPEZ                                      </t>
  </si>
  <si>
    <t xml:space="preserve">PUERTO RICO                                       </t>
  </si>
  <si>
    <t xml:space="preserve">RESTREPO                                          </t>
  </si>
  <si>
    <t xml:space="preserve">SAN CARLOS DE G.                                  </t>
  </si>
  <si>
    <t xml:space="preserve">SAN JUAN DE ARAMA                                 </t>
  </si>
  <si>
    <t xml:space="preserve">SAN MARTIN                                        </t>
  </si>
  <si>
    <t xml:space="preserve">VISTAHERMOSA                                      </t>
  </si>
  <si>
    <t xml:space="preserve">COTELCO-META                                      </t>
  </si>
  <si>
    <t xml:space="preserve">EL DORADO                                         </t>
  </si>
  <si>
    <t xml:space="preserve">BARRANCA DE UPIA                                  </t>
  </si>
  <si>
    <t xml:space="preserve">MAPIRIPAN                                         </t>
  </si>
  <si>
    <t xml:space="preserve">PUERTO CONCORDIA                                  </t>
  </si>
  <si>
    <t xml:space="preserve">YOPAL                                             </t>
  </si>
  <si>
    <t xml:space="preserve">AGUAZUL                                           </t>
  </si>
  <si>
    <t xml:space="preserve">HATO CORAZAL                                      </t>
  </si>
  <si>
    <t xml:space="preserve">MANI                                              </t>
  </si>
  <si>
    <t xml:space="preserve">MONTERREY                                         </t>
  </si>
  <si>
    <t xml:space="preserve">NUNCHIA                                           </t>
  </si>
  <si>
    <t xml:space="preserve">OROCUE                                            </t>
  </si>
  <si>
    <t xml:space="preserve">PAZ DE ARIPORO                                    </t>
  </si>
  <si>
    <t xml:space="preserve">PORE                                              </t>
  </si>
  <si>
    <t xml:space="preserve">SABANALARGA                                       </t>
  </si>
  <si>
    <t xml:space="preserve">SAN LUIS DE PALENQUE                              </t>
  </si>
  <si>
    <t xml:space="preserve">TAURAMENA                                         </t>
  </si>
  <si>
    <t xml:space="preserve">TRINIDAD                                          </t>
  </si>
  <si>
    <t xml:space="preserve">VILLANUEVA                                        </t>
  </si>
  <si>
    <t xml:space="preserve">COTELCO CASANARE                                  </t>
  </si>
  <si>
    <t xml:space="preserve">MEDELLIN                                          </t>
  </si>
  <si>
    <t xml:space="preserve">BELLO                                             </t>
  </si>
  <si>
    <t xml:space="preserve">COPACABANA                                        </t>
  </si>
  <si>
    <t xml:space="preserve">ENVIGADO                                          </t>
  </si>
  <si>
    <t xml:space="preserve">GIRARDOTA                                         </t>
  </si>
  <si>
    <t xml:space="preserve">ITAGUI                                            </t>
  </si>
  <si>
    <t xml:space="preserve">LA ESTRELLA                                       </t>
  </si>
  <si>
    <t xml:space="preserve">SABANETA                                          </t>
  </si>
  <si>
    <t xml:space="preserve">ABEJORRAL                                         </t>
  </si>
  <si>
    <t xml:space="preserve">AMAGA                                             </t>
  </si>
  <si>
    <t xml:space="preserve">AMALFI                                            </t>
  </si>
  <si>
    <t xml:space="preserve">ANDES                                             </t>
  </si>
  <si>
    <t xml:space="preserve">ANGELOPOLIS                                       </t>
  </si>
  <si>
    <t xml:space="preserve">ANGOSTURA                                         </t>
  </si>
  <si>
    <t xml:space="preserve">ANORI                                             </t>
  </si>
  <si>
    <t xml:space="preserve">ANZA                                              </t>
  </si>
  <si>
    <t xml:space="preserve">APARTADO                                          </t>
  </si>
  <si>
    <t xml:space="preserve">ARBOLETES                                         </t>
  </si>
  <si>
    <t xml:space="preserve">ARGELIA                                           </t>
  </si>
  <si>
    <t xml:space="preserve">ARMENIA MANTEQUILLA                               </t>
  </si>
  <si>
    <t xml:space="preserve">BARBOSA                                           </t>
  </si>
  <si>
    <t xml:space="preserve">BELMIRA                                           </t>
  </si>
  <si>
    <t xml:space="preserve">BETANIA                                           </t>
  </si>
  <si>
    <t xml:space="preserve">BETULIA                                           </t>
  </si>
  <si>
    <t xml:space="preserve">BURITICA                                          </t>
  </si>
  <si>
    <t xml:space="preserve">CACERES                                           </t>
  </si>
  <si>
    <t xml:space="preserve">CAICEDO                                           </t>
  </si>
  <si>
    <t xml:space="preserve">CAMPAMENTO                                        </t>
  </si>
  <si>
    <t xml:space="preserve">CANASGORDAS                                       </t>
  </si>
  <si>
    <t xml:space="preserve">CARACOLI                                          </t>
  </si>
  <si>
    <t xml:space="preserve">CARAMANTA                                         </t>
  </si>
  <si>
    <t xml:space="preserve">CAREPA                                            </t>
  </si>
  <si>
    <t xml:space="preserve">CARMEN DE VIBORAL                                 </t>
  </si>
  <si>
    <t xml:space="preserve">CAROLINA                                          </t>
  </si>
  <si>
    <t xml:space="preserve">CAUCASIA                                          </t>
  </si>
  <si>
    <t xml:space="preserve">CHIGORODO                                         </t>
  </si>
  <si>
    <t xml:space="preserve">CISNEROS                                          </t>
  </si>
  <si>
    <t xml:space="preserve">CIUDAD BOLIVAR                                    </t>
  </si>
  <si>
    <t xml:space="preserve">COCORNA                                           </t>
  </si>
  <si>
    <t xml:space="preserve">CONCORDIA                                         </t>
  </si>
  <si>
    <t xml:space="preserve">DABEIBA                                           </t>
  </si>
  <si>
    <t xml:space="preserve">DON MATIAS                                        </t>
  </si>
  <si>
    <t xml:space="preserve">EBEJICO                                           </t>
  </si>
  <si>
    <t xml:space="preserve">EL RETIRO                                         </t>
  </si>
  <si>
    <t xml:space="preserve">EL BAGRE                                          </t>
  </si>
  <si>
    <t xml:space="preserve">ENTRERIOS                                         </t>
  </si>
  <si>
    <t xml:space="preserve">FREDONIA                                          </t>
  </si>
  <si>
    <t xml:space="preserve">FRONTINO                                          </t>
  </si>
  <si>
    <t xml:space="preserve">GOMEZ PLATA                                       </t>
  </si>
  <si>
    <t xml:space="preserve">GUADALUPE                                         </t>
  </si>
  <si>
    <t xml:space="preserve">GUARNE                                            </t>
  </si>
  <si>
    <t xml:space="preserve">GUATAPE                                           </t>
  </si>
  <si>
    <t xml:space="preserve">HELICONIA                                         </t>
  </si>
  <si>
    <t xml:space="preserve">HISPANIA                                          </t>
  </si>
  <si>
    <t xml:space="preserve">JARDIN                                            </t>
  </si>
  <si>
    <t xml:space="preserve">JERICO                                            </t>
  </si>
  <si>
    <t xml:space="preserve">LA CEJA                                           </t>
  </si>
  <si>
    <t xml:space="preserve">LA UNION                                          </t>
  </si>
  <si>
    <t xml:space="preserve">LIBORINA                                          </t>
  </si>
  <si>
    <t xml:space="preserve">MACEO                                             </t>
  </si>
  <si>
    <t xml:space="preserve">MARINILLA                                         </t>
  </si>
  <si>
    <t xml:space="preserve">MONTEBELLO                                        </t>
  </si>
  <si>
    <t xml:space="preserve">MUTATA                                            </t>
  </si>
  <si>
    <t xml:space="preserve">NECHI                                             </t>
  </si>
  <si>
    <t xml:space="preserve">NECOCLI                                           </t>
  </si>
  <si>
    <t xml:space="preserve">EL PENOL                                          </t>
  </si>
  <si>
    <t xml:space="preserve">PEQUE                                             </t>
  </si>
  <si>
    <t xml:space="preserve">PUEBLO RICO                                       </t>
  </si>
  <si>
    <t xml:space="preserve">PUERTO BERRIO                                     </t>
  </si>
  <si>
    <t xml:space="preserve">PUERTO NARE                                       </t>
  </si>
  <si>
    <t xml:space="preserve">PUERTO TRIUNFO                                    </t>
  </si>
  <si>
    <t xml:space="preserve">REMEDIOS                                          </t>
  </si>
  <si>
    <t xml:space="preserve">RIONEGRO                                          </t>
  </si>
  <si>
    <t xml:space="preserve">SALGAR                                            </t>
  </si>
  <si>
    <t xml:space="preserve">SAN ANDRES                                        </t>
  </si>
  <si>
    <t xml:space="preserve">SAN CARLOS                                        </t>
  </si>
  <si>
    <t xml:space="preserve">SAN JERONIMO                                      </t>
  </si>
  <si>
    <t xml:space="preserve">SAN JOSE DE LA MONTAÐA                            </t>
  </si>
  <si>
    <t xml:space="preserve">SAN JUAN DE URABA                                 </t>
  </si>
  <si>
    <t xml:space="preserve">SAN LUIS                                          </t>
  </si>
  <si>
    <t xml:space="preserve">SAN PEDRO DE LOS M/G                              </t>
  </si>
  <si>
    <t xml:space="preserve">SAN PEDRO DE URABA                                </t>
  </si>
  <si>
    <t xml:space="preserve">SAN RAFAEL                                        </t>
  </si>
  <si>
    <t xml:space="preserve">SAN ROQUE                                         </t>
  </si>
  <si>
    <t xml:space="preserve">SAN VICENTE                                       </t>
  </si>
  <si>
    <t xml:space="preserve">SANTA BARBARA                                     </t>
  </si>
  <si>
    <t xml:space="preserve">SANTA ROSA                                        </t>
  </si>
  <si>
    <t xml:space="preserve">SANTAFE ANTIOQUIA                                 </t>
  </si>
  <si>
    <t xml:space="preserve">SANTO DOMINGO                                     </t>
  </si>
  <si>
    <t xml:space="preserve">SANTUARIO                                         </t>
  </si>
  <si>
    <t xml:space="preserve">SEGOVIA                                           </t>
  </si>
  <si>
    <t xml:space="preserve">SONSON                                            </t>
  </si>
  <si>
    <t xml:space="preserve">SOPETRAN                                          </t>
  </si>
  <si>
    <t xml:space="preserve">TAMESIS                                           </t>
  </si>
  <si>
    <t xml:space="preserve">TARAZA                                            </t>
  </si>
  <si>
    <t xml:space="preserve">TARSO                                             </t>
  </si>
  <si>
    <t xml:space="preserve">TITIRIBI                                          </t>
  </si>
  <si>
    <t xml:space="preserve">TOLEDO                                            </t>
  </si>
  <si>
    <t xml:space="preserve">TURBO                                             </t>
  </si>
  <si>
    <t xml:space="preserve">URAMITA                                           </t>
  </si>
  <si>
    <t xml:space="preserve">URRAO                                             </t>
  </si>
  <si>
    <t xml:space="preserve">VALDIVIA                                          </t>
  </si>
  <si>
    <t xml:space="preserve">VALPARAISO                                        </t>
  </si>
  <si>
    <t xml:space="preserve">VEGACHI                                           </t>
  </si>
  <si>
    <t xml:space="preserve">VENECIA                                           </t>
  </si>
  <si>
    <t xml:space="preserve">YALI                                              </t>
  </si>
  <si>
    <t xml:space="preserve">YARUMAL                                           </t>
  </si>
  <si>
    <t xml:space="preserve">YOLOMBO                                           </t>
  </si>
  <si>
    <t xml:space="preserve">YONDO                                             </t>
  </si>
  <si>
    <t xml:space="preserve">ZARAGOZA                                          </t>
  </si>
  <si>
    <t xml:space="preserve">COTELCO ANTIOQUIA                                 </t>
  </si>
  <si>
    <t xml:space="preserve">LA PINTADA                                        </t>
  </si>
  <si>
    <t xml:space="preserve">LA SIERRA                                         </t>
  </si>
  <si>
    <t xml:space="preserve">QUIBDO                                            </t>
  </si>
  <si>
    <t xml:space="preserve">ISTMINA                                           </t>
  </si>
  <si>
    <t xml:space="preserve">PEREIRA                                           </t>
  </si>
  <si>
    <t xml:space="preserve">APIA                                              </t>
  </si>
  <si>
    <t xml:space="preserve">BALBOA                                            </t>
  </si>
  <si>
    <t xml:space="preserve">BELEN DE UMBRIA                                   </t>
  </si>
  <si>
    <t xml:space="preserve">DOS QUEBRADAS                                     </t>
  </si>
  <si>
    <t xml:space="preserve">GUATICA                                           </t>
  </si>
  <si>
    <t xml:space="preserve">LA CELIA                                          </t>
  </si>
  <si>
    <t xml:space="preserve">LA VIRGINIA                                       </t>
  </si>
  <si>
    <t xml:space="preserve">MARSELLA                                          </t>
  </si>
  <si>
    <t xml:space="preserve">MISTRATO                                          </t>
  </si>
  <si>
    <t xml:space="preserve">QUINCHIA                                          </t>
  </si>
  <si>
    <t xml:space="preserve">SANTA ROSA DE CABAL                               </t>
  </si>
  <si>
    <t xml:space="preserve">COTELCO RISARALDA                                 </t>
  </si>
  <si>
    <t xml:space="preserve">MANIZALES                                         </t>
  </si>
  <si>
    <t>BELEM DE UMBRIA</t>
  </si>
  <si>
    <t xml:space="preserve">ANSERMA                                           </t>
  </si>
  <si>
    <t xml:space="preserve">ARANZAZU                                          </t>
  </si>
  <si>
    <t xml:space="preserve">ARAUCA                                            </t>
  </si>
  <si>
    <t xml:space="preserve">BELARCAZAR                                        </t>
  </si>
  <si>
    <t xml:space="preserve">BOLIVIA                                           </t>
  </si>
  <si>
    <t xml:space="preserve">CHINCHINA                                         </t>
  </si>
  <si>
    <t xml:space="preserve">FILADELFIA                                        </t>
  </si>
  <si>
    <t xml:space="preserve">LA DORADA                                         </t>
  </si>
  <si>
    <t xml:space="preserve">LA MERCED                                         </t>
  </si>
  <si>
    <t xml:space="preserve">MANZANARES                                        </t>
  </si>
  <si>
    <t xml:space="preserve">MARMATO                                           </t>
  </si>
  <si>
    <t xml:space="preserve">MARQUETALIA                                       </t>
  </si>
  <si>
    <t xml:space="preserve">MARULANDA                                         </t>
  </si>
  <si>
    <t xml:space="preserve">NEIRA                                             </t>
  </si>
  <si>
    <t xml:space="preserve">PACORA                                            </t>
  </si>
  <si>
    <t xml:space="preserve">PALESTINA                                         </t>
  </si>
  <si>
    <t xml:space="preserve">PENSILVANIA                                       </t>
  </si>
  <si>
    <t xml:space="preserve">RIOSUCIO                                          </t>
  </si>
  <si>
    <t xml:space="preserve">RISARALDA                                         </t>
  </si>
  <si>
    <t xml:space="preserve">SALAMINA                                          </t>
  </si>
  <si>
    <t xml:space="preserve">SAMANA                                            </t>
  </si>
  <si>
    <t xml:space="preserve">SAN JOSE DE RISARALDA                             </t>
  </si>
  <si>
    <t xml:space="preserve">SUPIA                                             </t>
  </si>
  <si>
    <t xml:space="preserve">VICTORIA                                          </t>
  </si>
  <si>
    <t xml:space="preserve">VILLAMARIA                                        </t>
  </si>
  <si>
    <t xml:space="preserve">VITERBO                                           </t>
  </si>
  <si>
    <t xml:space="preserve">COTELCO CALDAS                                    </t>
  </si>
  <si>
    <t xml:space="preserve">SAN FELIX                                         </t>
  </si>
  <si>
    <t xml:space="preserve">NORCACIA                                          </t>
  </si>
  <si>
    <t xml:space="preserve">CORREG.ARMA                                       </t>
  </si>
  <si>
    <t xml:space="preserve">ARMENIA                                           </t>
  </si>
  <si>
    <t xml:space="preserve">BARCELONA                                         </t>
  </si>
  <si>
    <t xml:space="preserve">BUENAVISTA                                        </t>
  </si>
  <si>
    <t xml:space="preserve">CALARCA                                           </t>
  </si>
  <si>
    <t xml:space="preserve">CIRCACIA                                          </t>
  </si>
  <si>
    <t xml:space="preserve">CORDOBA                                           </t>
  </si>
  <si>
    <t xml:space="preserve">FILANDIA                                          </t>
  </si>
  <si>
    <t xml:space="preserve">GENOVA                                            </t>
  </si>
  <si>
    <t xml:space="preserve">MONTENEGRO                                        </t>
  </si>
  <si>
    <t xml:space="preserve">PIJAO                                             </t>
  </si>
  <si>
    <t xml:space="preserve">PUEBLO TAPAO                                      </t>
  </si>
  <si>
    <t xml:space="preserve">QUIMBAYA                                          </t>
  </si>
  <si>
    <t xml:space="preserve">SALENTO                                           </t>
  </si>
  <si>
    <t xml:space="preserve">TEBAIDA                                           </t>
  </si>
  <si>
    <t xml:space="preserve">COTELCO QUINDIO                                   </t>
  </si>
  <si>
    <t xml:space="preserve">CALI                                              </t>
  </si>
  <si>
    <t xml:space="preserve">ANDALUCIA                                         </t>
  </si>
  <si>
    <t xml:space="preserve">BOLIVAR                                           </t>
  </si>
  <si>
    <t xml:space="preserve">BUENAVENTURA                                      </t>
  </si>
  <si>
    <t xml:space="preserve">BUGA                                              </t>
  </si>
  <si>
    <t xml:space="preserve">BUGA LA GRANDE                                    </t>
  </si>
  <si>
    <t xml:space="preserve">CALIMA                                            </t>
  </si>
  <si>
    <t xml:space="preserve">CARTAGO                                           </t>
  </si>
  <si>
    <t xml:space="preserve">CERRITO                                           </t>
  </si>
  <si>
    <t xml:space="preserve">DAGUA                                             </t>
  </si>
  <si>
    <t xml:space="preserve">EL AGUILA                                         </t>
  </si>
  <si>
    <t xml:space="preserve">EL CAIRO                                          </t>
  </si>
  <si>
    <t xml:space="preserve">EL DOVIO                                          </t>
  </si>
  <si>
    <t xml:space="preserve">FLORIDA                                           </t>
  </si>
  <si>
    <t xml:space="preserve">GINEBRA                                           </t>
  </si>
  <si>
    <t xml:space="preserve">GUACARI                                           </t>
  </si>
  <si>
    <t xml:space="preserve">JAMUNDI                                           </t>
  </si>
  <si>
    <t xml:space="preserve">LA CUMBRE                                         </t>
  </si>
  <si>
    <t xml:space="preserve">LA VICTORIA                                       </t>
  </si>
  <si>
    <t xml:space="preserve">OBANDO                                            </t>
  </si>
  <si>
    <t xml:space="preserve">PALMIRA                                           </t>
  </si>
  <si>
    <t xml:space="preserve">PRADERA                                           </t>
  </si>
  <si>
    <t xml:space="preserve">RIOFRIO                                           </t>
  </si>
  <si>
    <t xml:space="preserve">ROLDANILLO                                        </t>
  </si>
  <si>
    <t xml:space="preserve">SAN PEDRO                                         </t>
  </si>
  <si>
    <t xml:space="preserve">TORO                                              </t>
  </si>
  <si>
    <t xml:space="preserve">TRUJILLO                                          </t>
  </si>
  <si>
    <t xml:space="preserve">TULUA                                             </t>
  </si>
  <si>
    <t xml:space="preserve">VERSALLES                                         </t>
  </si>
  <si>
    <t xml:space="preserve">VIJES                                             </t>
  </si>
  <si>
    <t xml:space="preserve">YOTOCO                                            </t>
  </si>
  <si>
    <t xml:space="preserve">YUMBO                                             </t>
  </si>
  <si>
    <t xml:space="preserve">ZARZAL                                            </t>
  </si>
  <si>
    <t xml:space="preserve">COTELCO-VALLE DEL CAUCA                           </t>
  </si>
  <si>
    <t xml:space="preserve">ACODRES-VALLE DEL CAUCA                           </t>
  </si>
  <si>
    <t xml:space="preserve">SEVILLA                                           </t>
  </si>
  <si>
    <t xml:space="preserve">CAICEDONIA                                        </t>
  </si>
  <si>
    <t xml:space="preserve">ALCALA                                            </t>
  </si>
  <si>
    <t xml:space="preserve">ULLOA                                             </t>
  </si>
  <si>
    <t xml:space="preserve">POPAYAN                                           </t>
  </si>
  <si>
    <t xml:space="preserve">BUENOS AIRES                                      </t>
  </si>
  <si>
    <t xml:space="preserve">CAJIBIO                                           </t>
  </si>
  <si>
    <t xml:space="preserve">CALDONO                                           </t>
  </si>
  <si>
    <t xml:space="preserve">CALOTO                                            </t>
  </si>
  <si>
    <t xml:space="preserve">CORINTO                                           </t>
  </si>
  <si>
    <t xml:space="preserve">EL BORDO                                          </t>
  </si>
  <si>
    <t xml:space="preserve">EL TAMBO                                          </t>
  </si>
  <si>
    <t xml:space="preserve">INZA                                              </t>
  </si>
  <si>
    <t xml:space="preserve">MERCADERES                                        </t>
  </si>
  <si>
    <t xml:space="preserve">MIRANDA                                           </t>
  </si>
  <si>
    <t xml:space="preserve">MORALES                                           </t>
  </si>
  <si>
    <t xml:space="preserve">PADILLA                                           </t>
  </si>
  <si>
    <t xml:space="preserve">PIENDAMO                                          </t>
  </si>
  <si>
    <t xml:space="preserve">PUERTO TEJADA                                     </t>
  </si>
  <si>
    <t xml:space="preserve">PURACE COCONUCO                                   </t>
  </si>
  <si>
    <t xml:space="preserve">ROSAS                                             </t>
  </si>
  <si>
    <t xml:space="preserve">SANTANDER DE QUILICH                              </t>
  </si>
  <si>
    <t xml:space="preserve">SILVIA                                            </t>
  </si>
  <si>
    <t xml:space="preserve">SUAREZ                                            </t>
  </si>
  <si>
    <t xml:space="preserve">TIMBIO                                            </t>
  </si>
  <si>
    <t xml:space="preserve">TORIBIO                                           </t>
  </si>
  <si>
    <t xml:space="preserve">TOTORO                                            </t>
  </si>
  <si>
    <t xml:space="preserve">COTELCO-CAUCA                                     </t>
  </si>
  <si>
    <t xml:space="preserve">PASTO                                             </t>
  </si>
  <si>
    <t xml:space="preserve">ANCUYA                                            </t>
  </si>
  <si>
    <t xml:space="preserve">BARBACOAS                                         </t>
  </si>
  <si>
    <t xml:space="preserve">BUESACO                                           </t>
  </si>
  <si>
    <t xml:space="preserve">CHACHAGUI                                         </t>
  </si>
  <si>
    <t xml:space="preserve">CUMBITARA                                         </t>
  </si>
  <si>
    <t xml:space="preserve">CONSACA                                           </t>
  </si>
  <si>
    <t xml:space="preserve">CONTADERO                                         </t>
  </si>
  <si>
    <t xml:space="preserve">CUMBAL                                            </t>
  </si>
  <si>
    <t xml:space="preserve">EL ROSARIO                                        </t>
  </si>
  <si>
    <t xml:space="preserve">FUNES                                             </t>
  </si>
  <si>
    <t xml:space="preserve">GUACHUCAL                                         </t>
  </si>
  <si>
    <t xml:space="preserve">GUAITARILLA                                       </t>
  </si>
  <si>
    <t xml:space="preserve">GUALMANTAN                                        </t>
  </si>
  <si>
    <t xml:space="preserve">ILES                                              </t>
  </si>
  <si>
    <t xml:space="preserve">IPIALES                                           </t>
  </si>
  <si>
    <t xml:space="preserve">LA CRUZ                                           </t>
  </si>
  <si>
    <t xml:space="preserve">LA FLORIDA                                        </t>
  </si>
  <si>
    <t xml:space="preserve">LINARES                                           </t>
  </si>
  <si>
    <t xml:space="preserve">LOS ANDES                                         </t>
  </si>
  <si>
    <t xml:space="preserve">MALLANA                                           </t>
  </si>
  <si>
    <t xml:space="preserve">POLICARPA                                         </t>
  </si>
  <si>
    <t xml:space="preserve">PUERRES                                           </t>
  </si>
  <si>
    <t xml:space="preserve">PUPIALES                                          </t>
  </si>
  <si>
    <t xml:space="preserve">RICAURTE                                          </t>
  </si>
  <si>
    <t xml:space="preserve">SAMANIEGO                                         </t>
  </si>
  <si>
    <t xml:space="preserve">SAN JOSE DE ALBAN                                 </t>
  </si>
  <si>
    <t xml:space="preserve">SAN LORENZO                                       </t>
  </si>
  <si>
    <t xml:space="preserve">SAN PABLO                                         </t>
  </si>
  <si>
    <t xml:space="preserve">SANDONA                                           </t>
  </si>
  <si>
    <t xml:space="preserve">TAMINANGO                                         </t>
  </si>
  <si>
    <t xml:space="preserve">TANGUA                                            </t>
  </si>
  <si>
    <t xml:space="preserve">TUMACO                                            </t>
  </si>
  <si>
    <t xml:space="preserve">TUQUERREZ                                         </t>
  </si>
  <si>
    <t xml:space="preserve">COTELCO-NARIÐO                                    </t>
  </si>
  <si>
    <t xml:space="preserve">YACUANQUER                                        </t>
  </si>
  <si>
    <t xml:space="preserve">LA LLANADA                                        </t>
  </si>
  <si>
    <t xml:space="preserve">BARRANQUILLA                                      </t>
  </si>
  <si>
    <t xml:space="preserve">BARANOA                                           </t>
  </si>
  <si>
    <t xml:space="preserve">CAMPO DE LA CRUZ                                  </t>
  </si>
  <si>
    <t xml:space="preserve">GALAPA                                            </t>
  </si>
  <si>
    <t xml:space="preserve">JUAN DE ACOSTA                                    </t>
  </si>
  <si>
    <t xml:space="preserve">LURUACO                                           </t>
  </si>
  <si>
    <t xml:space="preserve">MALAMBO                                           </t>
  </si>
  <si>
    <t xml:space="preserve">MANATI                                            </t>
  </si>
  <si>
    <t xml:space="preserve">PALMAR DE VARELA                                  </t>
  </si>
  <si>
    <t xml:space="preserve">PIOJO                                             </t>
  </si>
  <si>
    <t xml:space="preserve">POLO NUEVO                                        </t>
  </si>
  <si>
    <t xml:space="preserve">PONEDERA                                          </t>
  </si>
  <si>
    <t xml:space="preserve">PUERTO COLOMBIA                                   </t>
  </si>
  <si>
    <t xml:space="preserve">REPELON                                           </t>
  </si>
  <si>
    <t xml:space="preserve">SABANA GRANDE                                     </t>
  </si>
  <si>
    <t xml:space="preserve">SABANA LARGA                                      </t>
  </si>
  <si>
    <t xml:space="preserve">SANTO TOMAS                                       </t>
  </si>
  <si>
    <t xml:space="preserve">SOLEDAD                                           </t>
  </si>
  <si>
    <t xml:space="preserve">SUAN                                              </t>
  </si>
  <si>
    <t xml:space="preserve">TUBARA                                            </t>
  </si>
  <si>
    <t xml:space="preserve">COTELCO-ATLANTICO                                 </t>
  </si>
  <si>
    <t xml:space="preserve">ACODRES-ATLANTICO                                 </t>
  </si>
  <si>
    <t xml:space="preserve">CARTAGENA                                         </t>
  </si>
  <si>
    <t xml:space="preserve">ARJONA                                            </t>
  </si>
  <si>
    <t xml:space="preserve">CALAMAR                                           </t>
  </si>
  <si>
    <t xml:space="preserve">EL CARMEN DE BOLIVAR                              </t>
  </si>
  <si>
    <t xml:space="preserve">MAGANGUE                                          </t>
  </si>
  <si>
    <t xml:space="preserve">MAATES                                            </t>
  </si>
  <si>
    <t xml:space="preserve">MARIA DE LA BAJA                                  </t>
  </si>
  <si>
    <t xml:space="preserve">MONPOS                                            </t>
  </si>
  <si>
    <t xml:space="preserve">SAN ESTANISLAO                                    </t>
  </si>
  <si>
    <t xml:space="preserve">SAN JACINTO                                       </t>
  </si>
  <si>
    <t xml:space="preserve">SAN JUAN NEPUMUCENO                               </t>
  </si>
  <si>
    <t xml:space="preserve">SANTA CATALINA                                    </t>
  </si>
  <si>
    <t xml:space="preserve">SANTA ROSA DEL SUR                                </t>
  </si>
  <si>
    <t xml:space="preserve">TURBACO                                           </t>
  </si>
  <si>
    <t xml:space="preserve">TURBANA                                           </t>
  </si>
  <si>
    <t xml:space="preserve">COTELCO BOLIVAR                                   </t>
  </si>
  <si>
    <t xml:space="preserve">CLEMENCIA                                         </t>
  </si>
  <si>
    <t xml:space="preserve">SANTA MARTHA                                      </t>
  </si>
  <si>
    <t xml:space="preserve">ARACATACA                                         </t>
  </si>
  <si>
    <t xml:space="preserve">ARIGUANI                                          </t>
  </si>
  <si>
    <t xml:space="preserve">CHIBOLO                                           </t>
  </si>
  <si>
    <t xml:space="preserve">EL PINON                                          </t>
  </si>
  <si>
    <t xml:space="preserve">FUNDACION                                         </t>
  </si>
  <si>
    <t xml:space="preserve">PLATO                                             </t>
  </si>
  <si>
    <t xml:space="preserve">SAN SEBASTIAN                                     </t>
  </si>
  <si>
    <t xml:space="preserve">COTELCO MAGDALENA                                 </t>
  </si>
  <si>
    <t xml:space="preserve">ALGARROBO                                         </t>
  </si>
  <si>
    <t xml:space="preserve">ZONA BANANERA                                     </t>
  </si>
  <si>
    <t xml:space="preserve">SANTA BARBARA DE PINTO                            </t>
  </si>
  <si>
    <t xml:space="preserve">RIOHACHA                                          </t>
  </si>
  <si>
    <t xml:space="preserve">FONSECA                                           </t>
  </si>
  <si>
    <t xml:space="preserve">MAICAO                                            </t>
  </si>
  <si>
    <t xml:space="preserve">SAN JUAN DEL CESAR                                </t>
  </si>
  <si>
    <t xml:space="preserve">COTELCO-GUAJIRA                                   </t>
  </si>
  <si>
    <t xml:space="preserve">ALBANIA-GUAJIRA                                   </t>
  </si>
  <si>
    <t xml:space="preserve">MONTERIA                                          </t>
  </si>
  <si>
    <t xml:space="preserve">AYAPEL                                            </t>
  </si>
  <si>
    <t xml:space="preserve">CANALETE                                          </t>
  </si>
  <si>
    <t xml:space="preserve">CERETE                                            </t>
  </si>
  <si>
    <t xml:space="preserve">CHIMA                                             </t>
  </si>
  <si>
    <t xml:space="preserve">CHINU                                             </t>
  </si>
  <si>
    <t xml:space="preserve">CIENAGA DE ORO                                    </t>
  </si>
  <si>
    <t xml:space="preserve">LORICA                                            </t>
  </si>
  <si>
    <t xml:space="preserve">LOS CORDOBAS                                      </t>
  </si>
  <si>
    <t xml:space="preserve">MOMIL                                             </t>
  </si>
  <si>
    <t xml:space="preserve">MONTILIBANO                                       </t>
  </si>
  <si>
    <t xml:space="preserve">MONITOS                                           </t>
  </si>
  <si>
    <t xml:space="preserve">PLANETA RICA                                      </t>
  </si>
  <si>
    <t xml:space="preserve">PUEBLO NUEVO                                      </t>
  </si>
  <si>
    <t xml:space="preserve">PUERTO ESCONDIDO                                  </t>
  </si>
  <si>
    <t xml:space="preserve">PUERTO LIBERTADORES                               </t>
  </si>
  <si>
    <t xml:space="preserve">PURISIMA                                          </t>
  </si>
  <si>
    <t xml:space="preserve">SAHAGUN                                           </t>
  </si>
  <si>
    <t xml:space="preserve">SAN ANDRES DE S.                                  </t>
  </si>
  <si>
    <t xml:space="preserve">SAN ANTERO                                        </t>
  </si>
  <si>
    <t xml:space="preserve">SAN BERNARDO                                      </t>
  </si>
  <si>
    <t xml:space="preserve">TIERRA ALTA                                       </t>
  </si>
  <si>
    <t xml:space="preserve">SAN PELAYO                                        </t>
  </si>
  <si>
    <t xml:space="preserve">VALENCIA                                          </t>
  </si>
  <si>
    <t xml:space="preserve">COTELCO CORDOBA                                   </t>
  </si>
  <si>
    <t xml:space="preserve">LA APARTADA                                      </t>
  </si>
  <si>
    <t xml:space="preserve">COTORRA-CORDOBA                                   </t>
  </si>
  <si>
    <t xml:space="preserve">SINCELEJO                                         </t>
  </si>
  <si>
    <t xml:space="preserve">COLOSO                                            </t>
  </si>
  <si>
    <t xml:space="preserve">COROZAL                                           </t>
  </si>
  <si>
    <t xml:space="preserve">GALERAS                                           </t>
  </si>
  <si>
    <t xml:space="preserve">GUARANDA                                          </t>
  </si>
  <si>
    <t xml:space="preserve">LOS PALMITOS                                      </t>
  </si>
  <si>
    <t xml:space="preserve">MAJAGUAL                                          </t>
  </si>
  <si>
    <t xml:space="preserve">MORROA                                            </t>
  </si>
  <si>
    <t xml:space="preserve">OVEJAS                                            </t>
  </si>
  <si>
    <t xml:space="preserve">SAMPUES                                           </t>
  </si>
  <si>
    <t xml:space="preserve">SAN BENITO ABAR                                   </t>
  </si>
  <si>
    <t xml:space="preserve">SAN JUAN DE BETULI                                </t>
  </si>
  <si>
    <t xml:space="preserve">SAN MARCOS                                        </t>
  </si>
  <si>
    <t xml:space="preserve">SAN ONOFRE                                        </t>
  </si>
  <si>
    <t xml:space="preserve">SINCE                                             </t>
  </si>
  <si>
    <t xml:space="preserve">TOLU                                              </t>
  </si>
  <si>
    <t xml:space="preserve">TOLU VIEJO                                        </t>
  </si>
  <si>
    <t xml:space="preserve">COTELCO-SUCRE                                     </t>
  </si>
  <si>
    <t>COVEÑAS- SUCRE</t>
  </si>
  <si>
    <t xml:space="preserve">EL ROBLE                                          </t>
  </si>
  <si>
    <t xml:space="preserve">SAN ANDRES ISLAS                                  </t>
  </si>
  <si>
    <t xml:space="preserve">COTELCO SAN ANDRES ISLAS                          </t>
  </si>
  <si>
    <t xml:space="preserve">PROVIDENCIA                                       </t>
  </si>
  <si>
    <t xml:space="preserve">VALLEDUPAR                                        </t>
  </si>
  <si>
    <t xml:space="preserve">AGUACHICA                                         </t>
  </si>
  <si>
    <t xml:space="preserve">AGUSTIN CODAZZI                                   </t>
  </si>
  <si>
    <t xml:space="preserve">ASTREA                                            </t>
  </si>
  <si>
    <t xml:space="preserve">BOSCONIA                                          </t>
  </si>
  <si>
    <t xml:space="preserve">CHIRIGUANA                                        </t>
  </si>
  <si>
    <t xml:space="preserve">CURUMANI                                          </t>
  </si>
  <si>
    <t xml:space="preserve">EL PASO                                           </t>
  </si>
  <si>
    <t xml:space="preserve">GAMARRA                                           </t>
  </si>
  <si>
    <t xml:space="preserve">LA JAGUA                                          </t>
  </si>
  <si>
    <t xml:space="preserve">LA PAZ                                            </t>
  </si>
  <si>
    <t xml:space="preserve">PELAYA                                            </t>
  </si>
  <si>
    <t xml:space="preserve">SAN ALBERTO                                       </t>
  </si>
  <si>
    <t xml:space="preserve">SAN DIEGO                                         </t>
  </si>
  <si>
    <t xml:space="preserve">TAMALAMEQUE                                       </t>
  </si>
  <si>
    <t xml:space="preserve">COTELCO CESAR                                     </t>
  </si>
  <si>
    <t xml:space="preserve">CUCUTA                                            </t>
  </si>
  <si>
    <t xml:space="preserve">ABREGO                                            </t>
  </si>
  <si>
    <t xml:space="preserve">BOCHALEMA                                         </t>
  </si>
  <si>
    <t xml:space="preserve">CHINACOTA                                         </t>
  </si>
  <si>
    <t xml:space="preserve">CHITAGA                                           </t>
  </si>
  <si>
    <t xml:space="preserve">CONVENCION                                        </t>
  </si>
  <si>
    <t xml:space="preserve">EL ZULIA                                          </t>
  </si>
  <si>
    <t xml:space="preserve">HERRAN                                            </t>
  </si>
  <si>
    <t xml:space="preserve">LOS PATIOS                                        </t>
  </si>
  <si>
    <t xml:space="preserve">LOURDES                                           </t>
  </si>
  <si>
    <t xml:space="preserve">OCAÐA                                             </t>
  </si>
  <si>
    <t xml:space="preserve">PAMPLONA                                          </t>
  </si>
  <si>
    <t xml:space="preserve">RAGONVALIA                                        </t>
  </si>
  <si>
    <t xml:space="preserve">SALAZAR                                           </t>
  </si>
  <si>
    <t xml:space="preserve">SAN CAYETANO                                      </t>
  </si>
  <si>
    <t xml:space="preserve">SANTIAGO                                          </t>
  </si>
  <si>
    <t xml:space="preserve">SARDINATA                                         </t>
  </si>
  <si>
    <t xml:space="preserve">TIBU                                              </t>
  </si>
  <si>
    <t xml:space="preserve">VILLA DEL ROSARIO                                 </t>
  </si>
  <si>
    <t xml:space="preserve">COTELCO-NORTE SANTANDER                           </t>
  </si>
  <si>
    <t xml:space="preserve">ACODRES-NORTE DE SANTANDE                         </t>
  </si>
  <si>
    <t xml:space="preserve">PUERTO SANTANDER                                  </t>
  </si>
  <si>
    <t xml:space="preserve">BUCARAMANGA                                       </t>
  </si>
  <si>
    <t xml:space="preserve">AGUADA                                            </t>
  </si>
  <si>
    <t xml:space="preserve">ARATOCA                                           </t>
  </si>
  <si>
    <t xml:space="preserve">BARICHARA                                         </t>
  </si>
  <si>
    <t xml:space="preserve">BARRANCABERMEJA                                   </t>
  </si>
  <si>
    <t xml:space="preserve">CALIFORNIA                                        </t>
  </si>
  <si>
    <t xml:space="preserve">CAPITANEJO                                        </t>
  </si>
  <si>
    <t xml:space="preserve">CHARALA                                           </t>
  </si>
  <si>
    <t xml:space="preserve">CIMITARRA                                         </t>
  </si>
  <si>
    <t xml:space="preserve">CONTRATACION                                      </t>
  </si>
  <si>
    <t xml:space="preserve">CURITI                                            </t>
  </si>
  <si>
    <t xml:space="preserve">EL PLAYON                                         </t>
  </si>
  <si>
    <t xml:space="preserve">EL CARMEN                                         </t>
  </si>
  <si>
    <t xml:space="preserve">FLORIDA BLANCA                                    </t>
  </si>
  <si>
    <t xml:space="preserve">GAMBITA                                           </t>
  </si>
  <si>
    <t xml:space="preserve">GIRON                                             </t>
  </si>
  <si>
    <t xml:space="preserve">GUEPSA                                            </t>
  </si>
  <si>
    <t xml:space="preserve">HATO                                              </t>
  </si>
  <si>
    <t xml:space="preserve">LANDAZURRI                                        </t>
  </si>
  <si>
    <t xml:space="preserve">LEBRIJA                                           </t>
  </si>
  <si>
    <t xml:space="preserve">LOS SANTOS                                        </t>
  </si>
  <si>
    <t xml:space="preserve">MALAGA                                            </t>
  </si>
  <si>
    <t xml:space="preserve">MOGOTES                                           </t>
  </si>
  <si>
    <t xml:space="preserve">OIBA                                              </t>
  </si>
  <si>
    <t xml:space="preserve">PALMA                                             </t>
  </si>
  <si>
    <t xml:space="preserve">PARAMO                                            </t>
  </si>
  <si>
    <t xml:space="preserve">PIE DE CUESTA                                     </t>
  </si>
  <si>
    <t xml:space="preserve">PINCHOTE                                          </t>
  </si>
  <si>
    <t xml:space="preserve">PUERTO WILCHES                                    </t>
  </si>
  <si>
    <t xml:space="preserve">PUENTE NACIONAL                                   </t>
  </si>
  <si>
    <t xml:space="preserve">PUERTO PARRA                                      </t>
  </si>
  <si>
    <t xml:space="preserve">SABANA DE TORRES                                  </t>
  </si>
  <si>
    <t xml:space="preserve">SAN GIL                                           </t>
  </si>
  <si>
    <t xml:space="preserve">SIMACOTA                                          </t>
  </si>
  <si>
    <t xml:space="preserve">SAN VICENTE CHUCURI                               </t>
  </si>
  <si>
    <t xml:space="preserve">SOCORRO                                           </t>
  </si>
  <si>
    <t xml:space="preserve">SUAITA                                            </t>
  </si>
  <si>
    <t xml:space="preserve">VALLE DE SAN JOSE                                 </t>
  </si>
  <si>
    <t xml:space="preserve">VELEZ                                             </t>
  </si>
  <si>
    <t xml:space="preserve">ZAPATOCA                                          </t>
  </si>
  <si>
    <t xml:space="preserve">COTELCO-SANTANDER                                 </t>
  </si>
  <si>
    <t xml:space="preserve">ACODRES                                           </t>
  </si>
  <si>
    <t xml:space="preserve">ARAUQUITA                                         </t>
  </si>
  <si>
    <t xml:space="preserve">SARAVENA                                          </t>
  </si>
  <si>
    <t xml:space="preserve">TAME                                              </t>
  </si>
  <si>
    <t xml:space="preserve">FORTUL                                            </t>
  </si>
  <si>
    <t xml:space="preserve">NEIVA                                             </t>
  </si>
  <si>
    <t xml:space="preserve">ACEVEDO                                           </t>
  </si>
  <si>
    <t xml:space="preserve">AGRADO                                            </t>
  </si>
  <si>
    <t xml:space="preserve">AIPE                                              </t>
  </si>
  <si>
    <t xml:space="preserve">ALGECIRAS                                         </t>
  </si>
  <si>
    <t xml:space="preserve">ALTAMIRA                                          </t>
  </si>
  <si>
    <t xml:space="preserve">BARAYA                                            </t>
  </si>
  <si>
    <t xml:space="preserve">CAMPO ALEGRE                                      </t>
  </si>
  <si>
    <t xml:space="preserve">COLOMBIA                                          </t>
  </si>
  <si>
    <t xml:space="preserve">ELIAS                                             </t>
  </si>
  <si>
    <t xml:space="preserve">GARZON                                            </t>
  </si>
  <si>
    <t xml:space="preserve">GIGANTE                                           </t>
  </si>
  <si>
    <t xml:space="preserve">HOBO                                              </t>
  </si>
  <si>
    <t xml:space="preserve">IQUIRA                                            </t>
  </si>
  <si>
    <t xml:space="preserve">ISNOS                                             </t>
  </si>
  <si>
    <t xml:space="preserve">LA ARGENTINA                                      </t>
  </si>
  <si>
    <t xml:space="preserve">LA PLATA                                          </t>
  </si>
  <si>
    <t xml:space="preserve">NATAGA                                            </t>
  </si>
  <si>
    <t xml:space="preserve">OPORAPA                                           </t>
  </si>
  <si>
    <t xml:space="preserve">PAICOL                                            </t>
  </si>
  <si>
    <t xml:space="preserve">PALERMO                                           </t>
  </si>
  <si>
    <t xml:space="preserve">PITAL                                             </t>
  </si>
  <si>
    <t xml:space="preserve">PITALITO                                          </t>
  </si>
  <si>
    <t xml:space="preserve">RIVERA                                            </t>
  </si>
  <si>
    <t xml:space="preserve">SALADO BLANCO                                     </t>
  </si>
  <si>
    <t xml:space="preserve">SAN AGUSTIN                                       </t>
  </si>
  <si>
    <t xml:space="preserve">SUAZA                                             </t>
  </si>
  <si>
    <t xml:space="preserve">TARQUI                                            </t>
  </si>
  <si>
    <t xml:space="preserve">TELLO                                             </t>
  </si>
  <si>
    <t xml:space="preserve">TERUEL                                            </t>
  </si>
  <si>
    <t xml:space="preserve">TESALIA                                           </t>
  </si>
  <si>
    <t xml:space="preserve">TIMANA                                            </t>
  </si>
  <si>
    <t xml:space="preserve">VILLAVIJA                                         </t>
  </si>
  <si>
    <t xml:space="preserve">YAGUARA                                           </t>
  </si>
  <si>
    <t xml:space="preserve">COTELCO HUILA                                     </t>
  </si>
  <si>
    <t xml:space="preserve">IBAGUE                                            </t>
  </si>
  <si>
    <t xml:space="preserve">ALPUJARRA                                         </t>
  </si>
  <si>
    <t xml:space="preserve">ARMERO                                            </t>
  </si>
  <si>
    <t xml:space="preserve">ALVARADO                                          </t>
  </si>
  <si>
    <t xml:space="preserve">AMBALEMA                                          </t>
  </si>
  <si>
    <t xml:space="preserve">ANZOATEGUI                                        </t>
  </si>
  <si>
    <t xml:space="preserve">ATACO                                             </t>
  </si>
  <si>
    <t xml:space="preserve">CASABIANCA                                        </t>
  </si>
  <si>
    <t xml:space="preserve">CHAPARRAL                                         </t>
  </si>
  <si>
    <t xml:space="preserve">COELLO                                            </t>
  </si>
  <si>
    <t xml:space="preserve">COYAIMA                                           </t>
  </si>
  <si>
    <t xml:space="preserve">CUNDAY                                            </t>
  </si>
  <si>
    <t xml:space="preserve">DOLORES                                           </t>
  </si>
  <si>
    <t xml:space="preserve">EL ESPINAL                                        </t>
  </si>
  <si>
    <t xml:space="preserve">FALAN                                             </t>
  </si>
  <si>
    <t xml:space="preserve">FRESNO                                            </t>
  </si>
  <si>
    <t xml:space="preserve">GUAMO                                             </t>
  </si>
  <si>
    <t xml:space="preserve">ICONONZO                                          </t>
  </si>
  <si>
    <t xml:space="preserve">LIBANO                                            </t>
  </si>
  <si>
    <t xml:space="preserve">NATAGAIMA                                         </t>
  </si>
  <si>
    <t xml:space="preserve">ORTEGA                                            </t>
  </si>
  <si>
    <t xml:space="preserve">PIEDRAS                                           </t>
  </si>
  <si>
    <t xml:space="preserve">PLANADAS                                          </t>
  </si>
  <si>
    <t xml:space="preserve">PRADO                                             </t>
  </si>
  <si>
    <t xml:space="preserve">PURIFICACION                                      </t>
  </si>
  <si>
    <t xml:space="preserve">RIOBLANCO                                         </t>
  </si>
  <si>
    <t xml:space="preserve">RONCESVALLES                                      </t>
  </si>
  <si>
    <t xml:space="preserve">ROVIRA                                            </t>
  </si>
  <si>
    <t xml:space="preserve">SALDANA                                           </t>
  </si>
  <si>
    <t xml:space="preserve">SAN ANTONIO                                       </t>
  </si>
  <si>
    <t xml:space="preserve">SANTA ISABEL                                      </t>
  </si>
  <si>
    <t xml:space="preserve">VALLE DE SAN JUAN                                 </t>
  </si>
  <si>
    <t xml:space="preserve">VENADILLO                                         </t>
  </si>
  <si>
    <t xml:space="preserve">VILLAHERMOSA                                      </t>
  </si>
  <si>
    <t xml:space="preserve">VILLA RICA                                        </t>
  </si>
  <si>
    <t xml:space="preserve">COTELCO-TOLIMA                                    </t>
  </si>
  <si>
    <t xml:space="preserve">LERIDA                                            </t>
  </si>
  <si>
    <t xml:space="preserve">MURILLO                                           </t>
  </si>
  <si>
    <t xml:space="preserve">HERBEO                                            </t>
  </si>
  <si>
    <t xml:space="preserve">MARIQUITA                                         </t>
  </si>
  <si>
    <t xml:space="preserve">HONDA                                             </t>
  </si>
  <si>
    <t xml:space="preserve">CAJAMARCA                                         </t>
  </si>
  <si>
    <t xml:space="preserve">PALO CABILDO                                      </t>
  </si>
  <si>
    <t xml:space="preserve">MELGAR                                            </t>
  </si>
  <si>
    <t xml:space="preserve">CARMEN DE APICALA                                 </t>
  </si>
  <si>
    <t xml:space="preserve">FLANDES TOLIMA                                    </t>
  </si>
  <si>
    <t xml:space="preserve">FLORENCIA                                         </t>
  </si>
  <si>
    <t xml:space="preserve">ALBANIA                                           </t>
  </si>
  <si>
    <t xml:space="preserve">BELEN DE ANDAQUIES                                </t>
  </si>
  <si>
    <t xml:space="preserve">CARTAGENA DEL CHAIRA                              </t>
  </si>
  <si>
    <t xml:space="preserve">CURILLO                                           </t>
  </si>
  <si>
    <t xml:space="preserve">DONCELLO                                          </t>
  </si>
  <si>
    <t xml:space="preserve">EL PAUJIL                                         </t>
  </si>
  <si>
    <t xml:space="preserve">LA MONTANITA                                      </t>
  </si>
  <si>
    <t xml:space="preserve">MILAN                                             </t>
  </si>
  <si>
    <t xml:space="preserve">MORELIA                                           </t>
  </si>
  <si>
    <t xml:space="preserve">SAN JOSE DE LA FRAGUA                             </t>
  </si>
  <si>
    <t xml:space="preserve">SAN VICENTE CAGUAN                                </t>
  </si>
  <si>
    <t xml:space="preserve">SOLANO                                            </t>
  </si>
  <si>
    <t xml:space="preserve">SOLITA                                            </t>
  </si>
  <si>
    <t xml:space="preserve">COTELCO CAQUETA                                   </t>
  </si>
  <si>
    <t xml:space="preserve">LETICIA                                           </t>
  </si>
  <si>
    <t xml:space="preserve">COTELCO AMAZONAS                                  </t>
  </si>
  <si>
    <t xml:space="preserve">MOCOA                                             </t>
  </si>
  <si>
    <t xml:space="preserve">PUERTO ASIS                                       </t>
  </si>
  <si>
    <t xml:space="preserve">COLON                                             </t>
  </si>
  <si>
    <t xml:space="preserve">ORITO                                             </t>
  </si>
  <si>
    <t xml:space="preserve">PUERTO LEGUIZAMO                                  </t>
  </si>
  <si>
    <t xml:space="preserve">SIBUNDOY                                          </t>
  </si>
  <si>
    <t xml:space="preserve">VILLAGARZON                                       </t>
  </si>
  <si>
    <t xml:space="preserve">LA HORMIGA                                        </t>
  </si>
  <si>
    <t xml:space="preserve">COTELCO PUTUMAYO                                  </t>
  </si>
  <si>
    <t xml:space="preserve">PUERTO  CAICEDO                                   </t>
  </si>
  <si>
    <t xml:space="preserve">PUERTO GUZMAN                                     </t>
  </si>
  <si>
    <t xml:space="preserve">SAN MIGUEL PUTUMAYO                               </t>
  </si>
  <si>
    <t xml:space="preserve">SAN JOSE DEL GUAVIARE                             </t>
  </si>
  <si>
    <t xml:space="preserve">MITU                                              </t>
  </si>
  <si>
    <t xml:space="preserve">TARAIRA                                           </t>
  </si>
  <si>
    <t xml:space="preserve">CARURU                                            </t>
  </si>
  <si>
    <t xml:space="preserve">PUERTO CARREÐO                                    </t>
  </si>
  <si>
    <t xml:space="preserve">LA PRIMAVERA                                      </t>
  </si>
  <si>
    <t xml:space="preserve">COTELCO VICHADA                                   </t>
  </si>
  <si>
    <t>CUMARIBO</t>
  </si>
  <si>
    <t xml:space="preserve">PUERTO INIRIDA                                    </t>
  </si>
  <si>
    <t>RECAUDO</t>
  </si>
  <si>
    <t>Recaudo Total
Valor 2014</t>
  </si>
  <si>
    <t>Recaudo Total 
Valor 2015</t>
  </si>
  <si>
    <t>Presupuesto Recaudo 2015</t>
  </si>
  <si>
    <t>2015 - 2014
Diferencia</t>
  </si>
  <si>
    <t>2015 - 2014
%</t>
  </si>
  <si>
    <t>2015 - Ppto 2015
Diferencia</t>
  </si>
  <si>
    <t>2015 - Ppto 2015
%</t>
  </si>
  <si>
    <t>TOTAL ZONAS</t>
  </si>
  <si>
    <t>ZONA UNO</t>
  </si>
  <si>
    <t>ZONA DOS</t>
  </si>
  <si>
    <t>ZONA TRES</t>
  </si>
  <si>
    <t>ZONA CUATRO</t>
  </si>
  <si>
    <t>ZONA CINCO</t>
  </si>
  <si>
    <t>ZONA SEIS</t>
  </si>
  <si>
    <t>Zona</t>
  </si>
  <si>
    <t>Faltante</t>
  </si>
  <si>
    <t xml:space="preserve">DIRECCION GENRAL                                  </t>
  </si>
  <si>
    <t xml:space="preserve">FERIAS DEL CIUDADANO I.B.                         </t>
  </si>
  <si>
    <t xml:space="preserve">OFICINA DE SAYCO                                  </t>
  </si>
  <si>
    <t xml:space="preserve">OFICINA BOSA                                      </t>
  </si>
  <si>
    <t xml:space="preserve">ENGATIVA JUNTA ZONAL                              </t>
  </si>
  <si>
    <t xml:space="preserve">BRICEÐO                                           </t>
  </si>
  <si>
    <t xml:space="preserve">CHAGUANI                                          </t>
  </si>
  <si>
    <t xml:space="preserve">TOBIA CUNDINAMARCA                                </t>
  </si>
  <si>
    <t xml:space="preserve">CHIVATA                                           </t>
  </si>
  <si>
    <t xml:space="preserve">COMBITA                                           </t>
  </si>
  <si>
    <t xml:space="preserve">CUBARA                                            </t>
  </si>
  <si>
    <t xml:space="preserve">CUITIVA                                           </t>
  </si>
  <si>
    <t xml:space="preserve">EL COCUY                                          </t>
  </si>
  <si>
    <t xml:space="preserve">MOTAVITA                                          </t>
  </si>
  <si>
    <t xml:space="preserve">NUEVO COLON                                       </t>
  </si>
  <si>
    <t xml:space="preserve">OICATA                                            </t>
  </si>
  <si>
    <t xml:space="preserve">SAN MATEO                                         </t>
  </si>
  <si>
    <t xml:space="preserve">SAN MIGUEL DE SEMA                                </t>
  </si>
  <si>
    <t xml:space="preserve">SAN PABLO DE BORBUR                               </t>
  </si>
  <si>
    <t xml:space="preserve">TASCO                                             </t>
  </si>
  <si>
    <t xml:space="preserve">TENZA                                             </t>
  </si>
  <si>
    <t xml:space="preserve">TUNUNGUA                                          </t>
  </si>
  <si>
    <t xml:space="preserve">ZETAQUIRA                                         </t>
  </si>
  <si>
    <t xml:space="preserve">VENTANILLA UNICA                                  </t>
  </si>
  <si>
    <t xml:space="preserve">RECETOR                                           </t>
  </si>
  <si>
    <t xml:space="preserve">TAMARA                                            </t>
  </si>
  <si>
    <t xml:space="preserve">ITUANGO                                           </t>
  </si>
  <si>
    <t xml:space="preserve">CONDOTO                                           </t>
  </si>
  <si>
    <t xml:space="preserve">DARIEN                                            </t>
  </si>
  <si>
    <t xml:space="preserve">SANDONA-NARIÐO                                    </t>
  </si>
  <si>
    <t xml:space="preserve">USIACURI                                          </t>
  </si>
  <si>
    <t xml:space="preserve">PIVIJAY                                           </t>
  </si>
  <si>
    <t xml:space="preserve">BARRANCAS                                         </t>
  </si>
  <si>
    <t xml:space="preserve">MANAURE                                           </t>
  </si>
  <si>
    <t xml:space="preserve">SUCRE                                             </t>
  </si>
  <si>
    <t xml:space="preserve">GRAMALOTE                                         </t>
  </si>
  <si>
    <t xml:space="preserve">COTELCO M/CIPIOS-NORTE SA                         </t>
  </si>
  <si>
    <t xml:space="preserve">FLORIAN                                           </t>
  </si>
  <si>
    <t xml:space="preserve">MATANZA                                           </t>
  </si>
  <si>
    <t xml:space="preserve">PUERTO RONDON                                     </t>
  </si>
  <si>
    <t xml:space="preserve">CHICORAL TOLIMA                                   </t>
  </si>
  <si>
    <t xml:space="preserve">MIRAFLORES-GUAVIARE                               </t>
  </si>
  <si>
    <t>GASTO</t>
  </si>
  <si>
    <t>Gasto Total
Valor 2014</t>
  </si>
  <si>
    <t>Gasto Total 
Valor 2015</t>
  </si>
  <si>
    <t>2014 - 2015
Diferencia</t>
  </si>
  <si>
    <t>2014 - 2015
%</t>
  </si>
  <si>
    <t>Presupuesto Gasto 2015</t>
  </si>
  <si>
    <t>DIRECCIÓN GENERAL</t>
  </si>
  <si>
    <t>RESUMEN RECAUDO Y GASTO</t>
  </si>
  <si>
    <t>RECAUDO
2014</t>
  </si>
  <si>
    <t>RECAUDO
2015</t>
  </si>
  <si>
    <t>GASTO
2014</t>
  </si>
  <si>
    <t>GASTO
2015</t>
  </si>
  <si>
    <t>GASTO
/INGRESO</t>
  </si>
  <si>
    <t>DIRECCIÓN</t>
  </si>
  <si>
    <t>ZONA 1</t>
  </si>
  <si>
    <t>ZONA 2</t>
  </si>
  <si>
    <t>ZONA 3</t>
  </si>
  <si>
    <t>ZONA 4</t>
  </si>
  <si>
    <t>ZONA 5</t>
  </si>
  <si>
    <t>ZONA 6</t>
  </si>
  <si>
    <t>TOTAL</t>
  </si>
  <si>
    <t>CONTROL INGRESOS Y GASTOS</t>
  </si>
  <si>
    <t>Versión 1</t>
  </si>
  <si>
    <t>F06- 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</si>
</sst>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2" applyFont="1"/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2" xfId="0" applyNumberFormat="1" applyFont="1" applyBorder="1" applyAlignment="1">
      <alignment horizontal="right" vertical="center"/>
    </xf>
    <xf numFmtId="166" fontId="7" fillId="0" borderId="3" xfId="3" applyNumberFormat="1" applyFont="1" applyBorder="1" applyAlignment="1">
      <alignment horizontal="center" vertical="center"/>
    </xf>
    <xf numFmtId="166" fontId="7" fillId="0" borderId="2" xfId="3" applyNumberFormat="1" applyFont="1" applyBorder="1" applyAlignment="1">
      <alignment horizontal="center" vertical="center"/>
    </xf>
    <xf numFmtId="0" fontId="0" fillId="0" borderId="0" xfId="0" applyBorder="1"/>
    <xf numFmtId="0" fontId="2" fillId="2" borderId="4" xfId="0" applyFont="1" applyFill="1" applyBorder="1" applyAlignment="1">
      <alignment horizontal="left" vertical="center" indent="1"/>
    </xf>
    <xf numFmtId="37" fontId="5" fillId="0" borderId="5" xfId="1" applyNumberFormat="1" applyFont="1" applyBorder="1" applyAlignment="1">
      <alignment horizontal="center" vertical="center"/>
    </xf>
    <xf numFmtId="3" fontId="6" fillId="0" borderId="5" xfId="3" applyNumberFormat="1" applyFont="1" applyBorder="1" applyAlignment="1">
      <alignment horizontal="center" vertical="center"/>
    </xf>
    <xf numFmtId="10" fontId="6" fillId="0" borderId="5" xfId="3" applyNumberFormat="1" applyFont="1" applyBorder="1" applyAlignment="1">
      <alignment horizontal="center" vertical="center"/>
    </xf>
    <xf numFmtId="0" fontId="4" fillId="0" borderId="0" xfId="0" applyFont="1" applyBorder="1"/>
    <xf numFmtId="14" fontId="3" fillId="0" borderId="0" xfId="0" applyNumberFormat="1" applyFont="1" applyAlignment="1">
      <alignment horizontal="right" vertical="center"/>
    </xf>
    <xf numFmtId="166" fontId="7" fillId="0" borderId="6" xfId="3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1" fontId="7" fillId="0" borderId="0" xfId="1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3" fontId="7" fillId="0" borderId="0" xfId="1" applyNumberFormat="1" applyFont="1" applyAlignment="1">
      <alignment horizontal="center" vertical="center"/>
    </xf>
    <xf numFmtId="10" fontId="7" fillId="0" borderId="0" xfId="3" applyNumberFormat="1" applyFont="1" applyAlignment="1">
      <alignment horizontal="center" vertical="center"/>
    </xf>
    <xf numFmtId="0" fontId="0" fillId="0" borderId="0" xfId="0" applyFill="1" applyBorder="1"/>
    <xf numFmtId="1" fontId="7" fillId="3" borderId="0" xfId="1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left" vertical="center"/>
    </xf>
    <xf numFmtId="3" fontId="7" fillId="3" borderId="0" xfId="1" applyNumberFormat="1" applyFont="1" applyFill="1" applyBorder="1" applyAlignment="1">
      <alignment horizontal="center" vertical="center"/>
    </xf>
    <xf numFmtId="10" fontId="7" fillId="3" borderId="0" xfId="3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" fontId="7" fillId="0" borderId="7" xfId="1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left" vertical="center"/>
    </xf>
    <xf numFmtId="3" fontId="7" fillId="0" borderId="7" xfId="1" applyNumberFormat="1" applyFont="1" applyBorder="1" applyAlignment="1">
      <alignment horizontal="center" vertical="center"/>
    </xf>
    <xf numFmtId="10" fontId="7" fillId="0" borderId="7" xfId="3" applyNumberFormat="1" applyFont="1" applyBorder="1" applyAlignment="1">
      <alignment horizontal="center" vertical="center"/>
    </xf>
    <xf numFmtId="1" fontId="7" fillId="3" borderId="7" xfId="1" applyNumberFormat="1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left" vertical="center"/>
    </xf>
    <xf numFmtId="3" fontId="7" fillId="3" borderId="7" xfId="1" applyNumberFormat="1" applyFont="1" applyFill="1" applyBorder="1" applyAlignment="1">
      <alignment horizontal="center" vertical="center"/>
    </xf>
    <xf numFmtId="10" fontId="7" fillId="3" borderId="7" xfId="3" applyNumberFormat="1" applyFont="1" applyFill="1" applyBorder="1" applyAlignment="1">
      <alignment horizontal="center" vertical="center"/>
    </xf>
    <xf numFmtId="1" fontId="7" fillId="0" borderId="9" xfId="1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left" vertical="center"/>
    </xf>
    <xf numFmtId="3" fontId="7" fillId="0" borderId="9" xfId="1" applyNumberFormat="1" applyFont="1" applyBorder="1" applyAlignment="1">
      <alignment horizontal="center" vertical="center"/>
    </xf>
    <xf numFmtId="10" fontId="7" fillId="0" borderId="9" xfId="3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10" fontId="7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7" fillId="0" borderId="10" xfId="1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left" vertical="center"/>
    </xf>
    <xf numFmtId="3" fontId="7" fillId="0" borderId="10" xfId="1" applyNumberFormat="1" applyFont="1" applyBorder="1" applyAlignment="1">
      <alignment horizontal="center" vertical="center"/>
    </xf>
    <xf numFmtId="10" fontId="7" fillId="0" borderId="10" xfId="3" applyNumberFormat="1" applyFont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left" vertical="center"/>
    </xf>
    <xf numFmtId="3" fontId="7" fillId="3" borderId="9" xfId="1" applyNumberFormat="1" applyFont="1" applyFill="1" applyBorder="1" applyAlignment="1">
      <alignment horizontal="center" vertical="center"/>
    </xf>
    <xf numFmtId="10" fontId="7" fillId="3" borderId="9" xfId="3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/>
    <xf numFmtId="3" fontId="2" fillId="2" borderId="1" xfId="0" applyNumberFormat="1" applyFont="1" applyFill="1" applyBorder="1" applyAlignment="1">
      <alignment horizontal="center" vertical="center" wrapText="1"/>
    </xf>
    <xf numFmtId="3" fontId="7" fillId="0" borderId="2" xfId="3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10" fontId="5" fillId="0" borderId="5" xfId="3" applyNumberFormat="1" applyFont="1" applyBorder="1" applyAlignment="1">
      <alignment horizontal="center" vertical="center"/>
    </xf>
    <xf numFmtId="166" fontId="7" fillId="0" borderId="0" xfId="3" applyNumberFormat="1" applyFont="1" applyBorder="1" applyAlignment="1">
      <alignment horizontal="center" vertical="center"/>
    </xf>
    <xf numFmtId="3" fontId="7" fillId="0" borderId="0" xfId="3" applyNumberFormat="1" applyFont="1" applyBorder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" fontId="7" fillId="0" borderId="6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3" fontId="11" fillId="4" borderId="11" xfId="0" applyNumberFormat="1" applyFont="1" applyFill="1" applyBorder="1" applyAlignment="1">
      <alignment horizontal="center" vertical="center"/>
    </xf>
    <xf numFmtId="10" fontId="11" fillId="4" borderId="11" xfId="3" applyNumberFormat="1" applyFont="1" applyFill="1" applyBorder="1" applyAlignment="1">
      <alignment horizontal="center" vertical="center"/>
    </xf>
    <xf numFmtId="0" fontId="12" fillId="0" borderId="0" xfId="0" applyFont="1"/>
    <xf numFmtId="0" fontId="14" fillId="5" borderId="12" xfId="0" applyFont="1" applyFill="1" applyBorder="1" applyAlignment="1">
      <alignment horizontal="center"/>
    </xf>
    <xf numFmtId="14" fontId="15" fillId="5" borderId="12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13" fillId="0" borderId="12" xfId="2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142875</xdr:rowOff>
    </xdr:from>
    <xdr:to>
      <xdr:col>2</xdr:col>
      <xdr:colOff>1628775</xdr:colOff>
      <xdr:row>2</xdr:row>
      <xdr:rowOff>142875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6764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2</xdr:col>
      <xdr:colOff>1600200</xdr:colOff>
      <xdr:row>2</xdr:row>
      <xdr:rowOff>76200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676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389283</xdr:colOff>
      <xdr:row>0</xdr:row>
      <xdr:rowOff>182217</xdr:rowOff>
    </xdr:from>
    <xdr:to>
      <xdr:col>2</xdr:col>
      <xdr:colOff>342900</xdr:colOff>
      <xdr:row>2</xdr:row>
      <xdr:rowOff>124239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83" y="182217"/>
          <a:ext cx="1676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0"/>
  <sheetViews>
    <sheetView topLeftCell="A9" zoomScaleNormal="100" workbookViewId="0">
      <selection activeCell="E9" sqref="E9"/>
    </sheetView>
  </sheetViews>
  <sheetFormatPr baseColWidth="10" defaultRowHeight="15" x14ac:dyDescent="0.25"/>
  <cols>
    <col min="3" max="3" width="22.7109375" customWidth="1"/>
  </cols>
  <sheetData>
    <row r="1" spans="1:5" x14ac:dyDescent="0.25">
      <c r="A1" t="s">
        <v>0</v>
      </c>
      <c r="C1" t="s">
        <v>1</v>
      </c>
    </row>
    <row r="2" spans="1:5" x14ac:dyDescent="0.25">
      <c r="A2" t="s">
        <v>2</v>
      </c>
      <c r="C2">
        <v>2605</v>
      </c>
    </row>
    <row r="3" spans="1:5" x14ac:dyDescent="0.25">
      <c r="A3" t="s">
        <v>3</v>
      </c>
      <c r="C3">
        <v>201401</v>
      </c>
    </row>
    <row r="8" spans="1:5" x14ac:dyDescent="0.25">
      <c r="A8" t="s">
        <v>4</v>
      </c>
    </row>
    <row r="9" spans="1:5" x14ac:dyDescent="0.25">
      <c r="A9" t="s">
        <v>770</v>
      </c>
      <c r="B9" t="s">
        <v>1675</v>
      </c>
      <c r="C9" t="s">
        <v>5</v>
      </c>
      <c r="D9" t="s">
        <v>6</v>
      </c>
      <c r="E9" t="s">
        <v>1676</v>
      </c>
    </row>
    <row r="10" spans="1:5" x14ac:dyDescent="0.25">
      <c r="A10">
        <v>101018</v>
      </c>
      <c r="B10" s="48">
        <v>1</v>
      </c>
      <c r="C10" t="s">
        <v>14</v>
      </c>
      <c r="D10">
        <v>1223311880</v>
      </c>
      <c r="E10">
        <f>IFERROR(VLOOKUP('RECAUDO 2014'!A10,'RECAUDO 2015'!$A$10:$D$854,1,FALSE),0)</f>
        <v>101018</v>
      </c>
    </row>
    <row r="11" spans="1:5" x14ac:dyDescent="0.25">
      <c r="A11">
        <v>101028</v>
      </c>
      <c r="B11" s="48">
        <v>1</v>
      </c>
      <c r="C11" t="s">
        <v>21</v>
      </c>
      <c r="D11">
        <v>735318543</v>
      </c>
      <c r="E11">
        <f>IFERROR(VLOOKUP('RECAUDO 2014'!A11,'RECAUDO 2015'!$A$10:$D$854,1,FALSE),0)</f>
        <v>101028</v>
      </c>
    </row>
    <row r="12" spans="1:5" x14ac:dyDescent="0.25">
      <c r="A12">
        <v>101032</v>
      </c>
      <c r="B12" s="48">
        <v>1</v>
      </c>
      <c r="C12" t="s">
        <v>25</v>
      </c>
      <c r="D12">
        <v>728843200</v>
      </c>
      <c r="E12">
        <f>IFERROR(VLOOKUP('RECAUDO 2014'!A12,'RECAUDO 2015'!$A$10:$D$854,1,FALSE),0)</f>
        <v>101032</v>
      </c>
    </row>
    <row r="13" spans="1:5" x14ac:dyDescent="0.25">
      <c r="A13">
        <v>101003</v>
      </c>
      <c r="B13" s="48">
        <v>1</v>
      </c>
      <c r="C13" t="s">
        <v>8</v>
      </c>
      <c r="D13">
        <v>633583500</v>
      </c>
      <c r="E13">
        <f>IFERROR(VLOOKUP('RECAUDO 2014'!A13,'RECAUDO 2015'!$A$10:$D$854,1,FALSE),0)</f>
        <v>101003</v>
      </c>
    </row>
    <row r="14" spans="1:5" x14ac:dyDescent="0.25">
      <c r="A14">
        <v>101004</v>
      </c>
      <c r="B14" s="48">
        <v>1</v>
      </c>
      <c r="C14" t="s">
        <v>9</v>
      </c>
      <c r="D14">
        <v>594872100</v>
      </c>
      <c r="E14">
        <f>IFERROR(VLOOKUP('RECAUDO 2014'!A14,'RECAUDO 2015'!$A$10:$D$854,1,FALSE),0)</f>
        <v>101004</v>
      </c>
    </row>
    <row r="15" spans="1:5" x14ac:dyDescent="0.25">
      <c r="A15">
        <v>101029</v>
      </c>
      <c r="B15" s="48">
        <v>1</v>
      </c>
      <c r="C15" t="s">
        <v>22</v>
      </c>
      <c r="D15">
        <v>523577000</v>
      </c>
      <c r="E15">
        <f>IFERROR(VLOOKUP('RECAUDO 2014'!A15,'RECAUDO 2015'!$A$10:$D$854,1,FALSE),0)</f>
        <v>101029</v>
      </c>
    </row>
    <row r="16" spans="1:5" x14ac:dyDescent="0.25">
      <c r="A16">
        <v>103001</v>
      </c>
      <c r="B16" s="48">
        <v>1</v>
      </c>
      <c r="C16" t="s">
        <v>57</v>
      </c>
      <c r="D16">
        <v>512566050</v>
      </c>
      <c r="E16">
        <f>IFERROR(VLOOKUP('RECAUDO 2014'!A16,'RECAUDO 2015'!$A$10:$D$854,1,FALSE),0)</f>
        <v>103001</v>
      </c>
    </row>
    <row r="17" spans="1:5" x14ac:dyDescent="0.25">
      <c r="A17">
        <v>101022</v>
      </c>
      <c r="B17" s="48">
        <v>1</v>
      </c>
      <c r="C17" t="s">
        <v>16</v>
      </c>
      <c r="D17">
        <v>439234475</v>
      </c>
      <c r="E17">
        <f>IFERROR(VLOOKUP('RECAUDO 2014'!A17,'RECAUDO 2015'!$A$10:$D$854,1,FALSE),0)</f>
        <v>101022</v>
      </c>
    </row>
    <row r="18" spans="1:5" x14ac:dyDescent="0.25">
      <c r="A18">
        <v>101027</v>
      </c>
      <c r="B18" s="48">
        <v>1</v>
      </c>
      <c r="C18" t="s">
        <v>20</v>
      </c>
      <c r="D18">
        <v>368898800</v>
      </c>
      <c r="E18">
        <f>IFERROR(VLOOKUP('RECAUDO 2014'!A18,'RECAUDO 2015'!$A$10:$D$854,1,FALSE),0)</f>
        <v>101027</v>
      </c>
    </row>
    <row r="19" spans="1:5" x14ac:dyDescent="0.25">
      <c r="A19">
        <v>101044</v>
      </c>
      <c r="B19" s="48">
        <v>1</v>
      </c>
      <c r="C19" t="s">
        <v>792</v>
      </c>
      <c r="D19">
        <v>350462200</v>
      </c>
      <c r="E19">
        <f>IFERROR(VLOOKUP('RECAUDO 2014'!A19,'RECAUDO 2015'!$A$10:$D$854,1,FALSE),0)</f>
        <v>101044</v>
      </c>
    </row>
    <row r="20" spans="1:5" x14ac:dyDescent="0.25">
      <c r="A20">
        <v>101025</v>
      </c>
      <c r="B20" s="48">
        <v>1</v>
      </c>
      <c r="C20" t="s">
        <v>18</v>
      </c>
      <c r="D20">
        <v>316533350</v>
      </c>
      <c r="E20">
        <f>IFERROR(VLOOKUP('RECAUDO 2014'!A20,'RECAUDO 2015'!$A$10:$D$854,1,FALSE),0)</f>
        <v>101025</v>
      </c>
    </row>
    <row r="21" spans="1:5" x14ac:dyDescent="0.25">
      <c r="A21">
        <v>101015</v>
      </c>
      <c r="B21" s="48">
        <v>1</v>
      </c>
      <c r="C21" t="s">
        <v>11</v>
      </c>
      <c r="D21">
        <v>277356000</v>
      </c>
      <c r="E21">
        <f>IFERROR(VLOOKUP('RECAUDO 2014'!A21,'RECAUDO 2015'!$A$10:$D$854,1,FALSE),0)</f>
        <v>101015</v>
      </c>
    </row>
    <row r="22" spans="1:5" x14ac:dyDescent="0.25">
      <c r="A22">
        <v>101024</v>
      </c>
      <c r="B22" s="48">
        <v>1</v>
      </c>
      <c r="C22" t="s">
        <v>17</v>
      </c>
      <c r="D22">
        <v>260866744</v>
      </c>
      <c r="E22">
        <f>IFERROR(VLOOKUP('RECAUDO 2014'!A22,'RECAUDO 2015'!$A$10:$D$854,1,FALSE),0)</f>
        <v>101024</v>
      </c>
    </row>
    <row r="23" spans="1:5" x14ac:dyDescent="0.25">
      <c r="A23">
        <v>101016</v>
      </c>
      <c r="B23" s="48">
        <v>1</v>
      </c>
      <c r="C23" t="s">
        <v>12</v>
      </c>
      <c r="D23">
        <v>244555550</v>
      </c>
      <c r="E23">
        <f>IFERROR(VLOOKUP('RECAUDO 2014'!A23,'RECAUDO 2015'!$A$10:$D$854,1,FALSE),0)</f>
        <v>101016</v>
      </c>
    </row>
    <row r="24" spans="1:5" x14ac:dyDescent="0.25">
      <c r="A24">
        <v>101014</v>
      </c>
      <c r="B24" s="48">
        <v>1</v>
      </c>
      <c r="C24" t="s">
        <v>10</v>
      </c>
      <c r="D24">
        <v>237081300</v>
      </c>
      <c r="E24">
        <f>IFERROR(VLOOKUP('RECAUDO 2014'!A24,'RECAUDO 2015'!$A$10:$D$854,1,FALSE),0)</f>
        <v>101014</v>
      </c>
    </row>
    <row r="25" spans="1:5" x14ac:dyDescent="0.25">
      <c r="A25">
        <v>101031</v>
      </c>
      <c r="B25" s="48">
        <v>1</v>
      </c>
      <c r="C25" t="s">
        <v>24</v>
      </c>
      <c r="D25">
        <v>188707550</v>
      </c>
      <c r="E25">
        <f>IFERROR(VLOOKUP('RECAUDO 2014'!A25,'RECAUDO 2015'!$A$10:$D$854,1,FALSE),0)</f>
        <v>101031</v>
      </c>
    </row>
    <row r="26" spans="1:5" x14ac:dyDescent="0.25">
      <c r="A26">
        <v>101019</v>
      </c>
      <c r="B26" s="48">
        <v>1</v>
      </c>
      <c r="C26" t="s">
        <v>15</v>
      </c>
      <c r="D26">
        <v>183290100</v>
      </c>
      <c r="E26">
        <f>IFERROR(VLOOKUP('RECAUDO 2014'!A26,'RECAUDO 2015'!$A$10:$D$854,1,FALSE),0)</f>
        <v>101019</v>
      </c>
    </row>
    <row r="27" spans="1:5" x14ac:dyDescent="0.25">
      <c r="A27">
        <v>101030</v>
      </c>
      <c r="B27" s="48">
        <v>1</v>
      </c>
      <c r="C27" t="s">
        <v>23</v>
      </c>
      <c r="D27">
        <v>171269300</v>
      </c>
      <c r="E27">
        <f>IFERROR(VLOOKUP('RECAUDO 2014'!A27,'RECAUDO 2015'!$A$10:$D$854,1,FALSE),0)</f>
        <v>101030</v>
      </c>
    </row>
    <row r="28" spans="1:5" x14ac:dyDescent="0.25">
      <c r="A28">
        <v>101017</v>
      </c>
      <c r="B28" s="48">
        <v>1</v>
      </c>
      <c r="C28" t="s">
        <v>13</v>
      </c>
      <c r="D28">
        <v>160285100</v>
      </c>
      <c r="E28">
        <f>IFERROR(VLOOKUP('RECAUDO 2014'!A28,'RECAUDO 2015'!$A$10:$D$854,1,FALSE),0)</f>
        <v>101017</v>
      </c>
    </row>
    <row r="29" spans="1:5" x14ac:dyDescent="0.25">
      <c r="A29">
        <v>101064</v>
      </c>
      <c r="B29" s="48">
        <v>1</v>
      </c>
      <c r="C29" t="s">
        <v>27</v>
      </c>
      <c r="D29">
        <v>150286750</v>
      </c>
      <c r="E29">
        <f>IFERROR(VLOOKUP('RECAUDO 2014'!A29,'RECAUDO 2015'!$A$10:$D$854,1,FALSE),0)</f>
        <v>101064</v>
      </c>
    </row>
    <row r="30" spans="1:5" x14ac:dyDescent="0.25">
      <c r="A30">
        <v>101033</v>
      </c>
      <c r="B30" s="48">
        <v>1</v>
      </c>
      <c r="C30" t="s">
        <v>26</v>
      </c>
      <c r="D30">
        <v>145929600</v>
      </c>
      <c r="E30">
        <f>IFERROR(VLOOKUP('RECAUDO 2014'!A30,'RECAUDO 2015'!$A$10:$D$854,1,FALSE),0)</f>
        <v>101033</v>
      </c>
    </row>
    <row r="31" spans="1:5" x14ac:dyDescent="0.25">
      <c r="A31">
        <v>101026</v>
      </c>
      <c r="B31" s="48">
        <v>1</v>
      </c>
      <c r="C31" t="s">
        <v>19</v>
      </c>
      <c r="D31">
        <v>126307600</v>
      </c>
      <c r="E31">
        <f>IFERROR(VLOOKUP('RECAUDO 2014'!A31,'RECAUDO 2015'!$A$10:$D$854,1,FALSE),0)</f>
        <v>101026</v>
      </c>
    </row>
    <row r="32" spans="1:5" x14ac:dyDescent="0.25">
      <c r="A32">
        <v>102001</v>
      </c>
      <c r="B32" s="48">
        <v>1</v>
      </c>
      <c r="C32" t="s">
        <v>39</v>
      </c>
      <c r="D32">
        <v>125499600</v>
      </c>
      <c r="E32">
        <f>IFERROR(VLOOKUP('RECAUDO 2014'!A32,'RECAUDO 2015'!$A$10:$D$854,1,FALSE),0)</f>
        <v>102001</v>
      </c>
    </row>
    <row r="33" spans="1:5" x14ac:dyDescent="0.25">
      <c r="A33">
        <v>101131</v>
      </c>
      <c r="B33" s="48">
        <v>1</v>
      </c>
      <c r="C33" t="s">
        <v>34</v>
      </c>
      <c r="D33">
        <v>113088200</v>
      </c>
      <c r="E33">
        <f>IFERROR(VLOOKUP('RECAUDO 2014'!A33,'RECAUDO 2015'!$A$10:$D$854,1,FALSE),0)</f>
        <v>101131</v>
      </c>
    </row>
    <row r="34" spans="1:5" x14ac:dyDescent="0.25">
      <c r="A34">
        <v>132001</v>
      </c>
      <c r="B34" s="48">
        <v>1</v>
      </c>
      <c r="C34" t="s">
        <v>281</v>
      </c>
      <c r="D34">
        <v>80835833</v>
      </c>
      <c r="E34">
        <f>IFERROR(VLOOKUP('RECAUDO 2014'!A34,'RECAUDO 2015'!$A$10:$D$854,1,FALSE),0)</f>
        <v>132001</v>
      </c>
    </row>
    <row r="35" spans="1:5" x14ac:dyDescent="0.25">
      <c r="A35">
        <v>101083</v>
      </c>
      <c r="B35" s="48">
        <v>1</v>
      </c>
      <c r="C35" t="s">
        <v>31</v>
      </c>
      <c r="D35">
        <v>63701600</v>
      </c>
      <c r="E35">
        <f>IFERROR(VLOOKUP('RECAUDO 2014'!A35,'RECAUDO 2015'!$A$10:$D$854,1,FALSE),0)</f>
        <v>101083</v>
      </c>
    </row>
    <row r="36" spans="1:5" x14ac:dyDescent="0.25">
      <c r="A36">
        <v>101078</v>
      </c>
      <c r="B36" s="48">
        <v>1</v>
      </c>
      <c r="C36" t="s">
        <v>30</v>
      </c>
      <c r="D36">
        <v>57042500</v>
      </c>
      <c r="E36">
        <f>IFERROR(VLOOKUP('RECAUDO 2014'!A36,'RECAUDO 2015'!$A$10:$D$854,1,FALSE),0)</f>
        <v>101078</v>
      </c>
    </row>
    <row r="37" spans="1:5" x14ac:dyDescent="0.25">
      <c r="A37">
        <v>102031</v>
      </c>
      <c r="B37" s="48">
        <v>1</v>
      </c>
      <c r="C37" t="s">
        <v>44</v>
      </c>
      <c r="D37">
        <v>55584200</v>
      </c>
      <c r="E37">
        <f>IFERROR(VLOOKUP('RECAUDO 2014'!A37,'RECAUDO 2015'!$A$10:$D$854,1,FALSE),0)</f>
        <v>102031</v>
      </c>
    </row>
    <row r="38" spans="1:5" x14ac:dyDescent="0.25">
      <c r="A38">
        <v>101161</v>
      </c>
      <c r="B38" s="48">
        <v>1</v>
      </c>
      <c r="C38" t="s">
        <v>303</v>
      </c>
      <c r="D38">
        <v>45462100</v>
      </c>
      <c r="E38">
        <f>IFERROR(VLOOKUP('RECAUDO 2014'!A38,'RECAUDO 2015'!$A$10:$D$854,1,FALSE),0)</f>
        <v>101161</v>
      </c>
    </row>
    <row r="39" spans="1:5" x14ac:dyDescent="0.25">
      <c r="A39">
        <v>102096</v>
      </c>
      <c r="B39" s="48">
        <v>1</v>
      </c>
      <c r="C39" t="s">
        <v>54</v>
      </c>
      <c r="D39">
        <v>41741400</v>
      </c>
      <c r="E39">
        <f>IFERROR(VLOOKUP('RECAUDO 2014'!A39,'RECAUDO 2015'!$A$10:$D$854,1,FALSE),0)</f>
        <v>102096</v>
      </c>
    </row>
    <row r="40" spans="1:5" x14ac:dyDescent="0.25">
      <c r="A40">
        <v>101069</v>
      </c>
      <c r="B40" s="48">
        <v>1</v>
      </c>
      <c r="C40" t="s">
        <v>28</v>
      </c>
      <c r="D40">
        <v>40944800</v>
      </c>
      <c r="E40">
        <f>IFERROR(VLOOKUP('RECAUDO 2014'!A40,'RECAUDO 2015'!$A$10:$D$854,1,FALSE),0)</f>
        <v>101069</v>
      </c>
    </row>
    <row r="41" spans="1:5" x14ac:dyDescent="0.25">
      <c r="A41">
        <v>101059</v>
      </c>
      <c r="B41" s="48">
        <v>1</v>
      </c>
      <c r="C41" t="s">
        <v>437</v>
      </c>
      <c r="D41">
        <v>38686900</v>
      </c>
      <c r="E41">
        <f>IFERROR(VLOOKUP('RECAUDO 2014'!A41,'RECAUDO 2015'!$A$10:$D$854,1,FALSE),0)</f>
        <v>101059</v>
      </c>
    </row>
    <row r="42" spans="1:5" x14ac:dyDescent="0.25">
      <c r="A42">
        <v>101073</v>
      </c>
      <c r="B42" s="48">
        <v>1</v>
      </c>
      <c r="C42" t="s">
        <v>421</v>
      </c>
      <c r="D42">
        <v>37786800</v>
      </c>
      <c r="E42">
        <f>IFERROR(VLOOKUP('RECAUDO 2014'!A42,'RECAUDO 2015'!$A$10:$D$854,1,FALSE),0)</f>
        <v>101073</v>
      </c>
    </row>
    <row r="43" spans="1:5" x14ac:dyDescent="0.25">
      <c r="A43">
        <v>103002</v>
      </c>
      <c r="B43" s="48">
        <v>1</v>
      </c>
      <c r="C43" t="s">
        <v>58</v>
      </c>
      <c r="D43">
        <v>37262400</v>
      </c>
      <c r="E43">
        <f>IFERROR(VLOOKUP('RECAUDO 2014'!A43,'RECAUDO 2015'!$A$10:$D$854,1,FALSE),0)</f>
        <v>103002</v>
      </c>
    </row>
    <row r="44" spans="1:5" x14ac:dyDescent="0.25">
      <c r="A44">
        <v>102017</v>
      </c>
      <c r="B44" s="48">
        <v>1</v>
      </c>
      <c r="C44" t="s">
        <v>43</v>
      </c>
      <c r="D44">
        <v>30789300</v>
      </c>
      <c r="E44">
        <f>IFERROR(VLOOKUP('RECAUDO 2014'!A44,'RECAUDO 2015'!$A$10:$D$854,1,FALSE),0)</f>
        <v>102017</v>
      </c>
    </row>
    <row r="45" spans="1:5" x14ac:dyDescent="0.25">
      <c r="A45">
        <v>102072</v>
      </c>
      <c r="B45" s="48">
        <v>1</v>
      </c>
      <c r="C45" t="s">
        <v>49</v>
      </c>
      <c r="D45">
        <v>29456700</v>
      </c>
      <c r="E45">
        <f>IFERROR(VLOOKUP('RECAUDO 2014'!A45,'RECAUDO 2015'!$A$10:$D$854,1,FALSE),0)</f>
        <v>102072</v>
      </c>
    </row>
    <row r="46" spans="1:5" x14ac:dyDescent="0.25">
      <c r="A46">
        <v>101157</v>
      </c>
      <c r="B46" s="48">
        <v>1</v>
      </c>
      <c r="C46" t="s">
        <v>291</v>
      </c>
      <c r="D46">
        <v>26915000</v>
      </c>
      <c r="E46">
        <f>IFERROR(VLOOKUP('RECAUDO 2014'!A46,'RECAUDO 2015'!$A$10:$D$854,1,FALSE),0)</f>
        <v>101157</v>
      </c>
    </row>
    <row r="47" spans="1:5" x14ac:dyDescent="0.25">
      <c r="A47">
        <v>103027</v>
      </c>
      <c r="B47" s="48">
        <v>1</v>
      </c>
      <c r="C47" t="s">
        <v>772</v>
      </c>
      <c r="D47">
        <v>26067700</v>
      </c>
      <c r="E47">
        <f>IFERROR(VLOOKUP('RECAUDO 2014'!A47,'RECAUDO 2015'!$A$10:$D$854,1,FALSE),0)</f>
        <v>103027</v>
      </c>
    </row>
    <row r="48" spans="1:5" x14ac:dyDescent="0.25">
      <c r="A48">
        <v>101104</v>
      </c>
      <c r="B48" s="48">
        <v>1</v>
      </c>
      <c r="C48" t="s">
        <v>312</v>
      </c>
      <c r="D48">
        <v>25865300</v>
      </c>
      <c r="E48">
        <f>IFERROR(VLOOKUP('RECAUDO 2014'!A48,'RECAUDO 2015'!$A$10:$D$854,1,FALSE),0)</f>
        <v>101104</v>
      </c>
    </row>
    <row r="49" spans="1:5" x14ac:dyDescent="0.25">
      <c r="A49">
        <v>103010</v>
      </c>
      <c r="B49" s="48">
        <v>1</v>
      </c>
      <c r="C49" t="s">
        <v>62</v>
      </c>
      <c r="D49">
        <v>24515600</v>
      </c>
      <c r="E49">
        <f>IFERROR(VLOOKUP('RECAUDO 2014'!A49,'RECAUDO 2015'!$A$10:$D$854,1,FALSE),0)</f>
        <v>103010</v>
      </c>
    </row>
    <row r="50" spans="1:5" x14ac:dyDescent="0.25">
      <c r="A50">
        <v>103016</v>
      </c>
      <c r="B50" s="48">
        <v>1</v>
      </c>
      <c r="C50" t="s">
        <v>63</v>
      </c>
      <c r="D50">
        <v>23553500</v>
      </c>
      <c r="E50">
        <f>IFERROR(VLOOKUP('RECAUDO 2014'!A50,'RECAUDO 2015'!$A$10:$D$854,1,FALSE),0)</f>
        <v>103016</v>
      </c>
    </row>
    <row r="51" spans="1:5" x14ac:dyDescent="0.25">
      <c r="A51">
        <v>101145</v>
      </c>
      <c r="B51" s="48">
        <v>1</v>
      </c>
      <c r="C51" t="s">
        <v>38</v>
      </c>
      <c r="D51">
        <v>22236200</v>
      </c>
      <c r="E51">
        <f>IFERROR(VLOOKUP('RECAUDO 2014'!A51,'RECAUDO 2015'!$A$10:$D$854,1,FALSE),0)</f>
        <v>101145</v>
      </c>
    </row>
    <row r="52" spans="1:5" x14ac:dyDescent="0.25">
      <c r="A52">
        <v>102123</v>
      </c>
      <c r="B52" s="48">
        <v>1</v>
      </c>
      <c r="C52" t="s">
        <v>796</v>
      </c>
      <c r="D52">
        <v>21415000</v>
      </c>
      <c r="E52">
        <f>IFERROR(VLOOKUP('RECAUDO 2014'!A52,'RECAUDO 2015'!$A$10:$D$854,1,FALSE),0)</f>
        <v>102123</v>
      </c>
    </row>
    <row r="53" spans="1:5" x14ac:dyDescent="0.25">
      <c r="A53">
        <v>101076</v>
      </c>
      <c r="B53" s="48">
        <v>1</v>
      </c>
      <c r="C53" t="s">
        <v>413</v>
      </c>
      <c r="D53">
        <v>20091600</v>
      </c>
      <c r="E53">
        <f>IFERROR(VLOOKUP('RECAUDO 2014'!A53,'RECAUDO 2015'!$A$10:$D$854,1,FALSE),0)</f>
        <v>101076</v>
      </c>
    </row>
    <row r="54" spans="1:5" x14ac:dyDescent="0.25">
      <c r="A54">
        <v>102120</v>
      </c>
      <c r="B54" s="48">
        <v>1</v>
      </c>
      <c r="C54" t="s">
        <v>56</v>
      </c>
      <c r="D54">
        <v>18970200</v>
      </c>
      <c r="E54">
        <f>IFERROR(VLOOKUP('RECAUDO 2014'!A54,'RECAUDO 2015'!$A$10:$D$854,1,FALSE),0)</f>
        <v>102120</v>
      </c>
    </row>
    <row r="55" spans="1:5" x14ac:dyDescent="0.25">
      <c r="A55">
        <v>101138</v>
      </c>
      <c r="B55" s="48">
        <v>1</v>
      </c>
      <c r="C55" t="s">
        <v>36</v>
      </c>
      <c r="D55">
        <v>17131200</v>
      </c>
      <c r="E55">
        <f>IFERROR(VLOOKUP('RECAUDO 2014'!A55,'RECAUDO 2015'!$A$10:$D$854,1,FALSE),0)</f>
        <v>101138</v>
      </c>
    </row>
    <row r="56" spans="1:5" x14ac:dyDescent="0.25">
      <c r="A56">
        <v>101132</v>
      </c>
      <c r="B56" s="48">
        <v>1</v>
      </c>
      <c r="C56" t="s">
        <v>293</v>
      </c>
      <c r="D56">
        <v>16210500</v>
      </c>
      <c r="E56">
        <f>IFERROR(VLOOKUP('RECAUDO 2014'!A56,'RECAUDO 2015'!$A$10:$D$854,1,FALSE),0)</f>
        <v>101132</v>
      </c>
    </row>
    <row r="57" spans="1:5" x14ac:dyDescent="0.25">
      <c r="A57">
        <v>101101</v>
      </c>
      <c r="B57" s="48">
        <v>1</v>
      </c>
      <c r="C57" t="s">
        <v>415</v>
      </c>
      <c r="D57">
        <v>15428500</v>
      </c>
      <c r="E57">
        <f>IFERROR(VLOOKUP('RECAUDO 2014'!A57,'RECAUDO 2015'!$A$10:$D$854,1,FALSE),0)</f>
        <v>101101</v>
      </c>
    </row>
    <row r="58" spans="1:5" x14ac:dyDescent="0.25">
      <c r="A58">
        <v>101049</v>
      </c>
      <c r="B58" s="48">
        <v>1</v>
      </c>
      <c r="C58" t="s">
        <v>381</v>
      </c>
      <c r="D58">
        <v>14865800</v>
      </c>
      <c r="E58">
        <f>IFERROR(VLOOKUP('RECAUDO 2014'!A58,'RECAUDO 2015'!$A$10:$D$854,1,FALSE),0)</f>
        <v>101049</v>
      </c>
    </row>
    <row r="59" spans="1:5" x14ac:dyDescent="0.25">
      <c r="A59">
        <v>102064</v>
      </c>
      <c r="B59" s="48">
        <v>1</v>
      </c>
      <c r="C59" t="s">
        <v>48</v>
      </c>
      <c r="D59">
        <v>13197800</v>
      </c>
      <c r="E59">
        <f>IFERROR(VLOOKUP('RECAUDO 2014'!A59,'RECAUDO 2015'!$A$10:$D$854,1,FALSE),0)</f>
        <v>102064</v>
      </c>
    </row>
    <row r="60" spans="1:5" x14ac:dyDescent="0.25">
      <c r="A60">
        <v>132017</v>
      </c>
      <c r="B60" s="48">
        <v>1</v>
      </c>
      <c r="C60" t="s">
        <v>299</v>
      </c>
      <c r="D60">
        <v>11597100</v>
      </c>
      <c r="E60">
        <f>IFERROR(VLOOKUP('RECAUDO 2014'!A60,'RECAUDO 2015'!$A$10:$D$854,1,FALSE),0)</f>
        <v>132017</v>
      </c>
    </row>
    <row r="61" spans="1:5" x14ac:dyDescent="0.25">
      <c r="A61">
        <v>101094</v>
      </c>
      <c r="B61" s="48">
        <v>1</v>
      </c>
      <c r="C61" t="s">
        <v>426</v>
      </c>
      <c r="D61">
        <v>11318600</v>
      </c>
      <c r="E61">
        <f>IFERROR(VLOOKUP('RECAUDO 2014'!A61,'RECAUDO 2015'!$A$10:$D$854,1,FALSE),0)</f>
        <v>101094</v>
      </c>
    </row>
    <row r="62" spans="1:5" x14ac:dyDescent="0.25">
      <c r="A62">
        <v>132019</v>
      </c>
      <c r="B62" s="48">
        <v>1</v>
      </c>
      <c r="C62" t="s">
        <v>328</v>
      </c>
      <c r="D62">
        <v>9601600</v>
      </c>
      <c r="E62">
        <f>IFERROR(VLOOKUP('RECAUDO 2014'!A62,'RECAUDO 2015'!$A$10:$D$854,1,FALSE),0)</f>
        <v>132019</v>
      </c>
    </row>
    <row r="63" spans="1:5" x14ac:dyDescent="0.25">
      <c r="A63">
        <v>101095</v>
      </c>
      <c r="B63" s="48">
        <v>1</v>
      </c>
      <c r="C63" t="s">
        <v>300</v>
      </c>
      <c r="D63">
        <v>9412300</v>
      </c>
      <c r="E63">
        <f>IFERROR(VLOOKUP('RECAUDO 2014'!A63,'RECAUDO 2015'!$A$10:$D$854,1,FALSE),0)</f>
        <v>101095</v>
      </c>
    </row>
    <row r="64" spans="1:5" x14ac:dyDescent="0.25">
      <c r="A64">
        <v>101071</v>
      </c>
      <c r="B64" s="48">
        <v>1</v>
      </c>
      <c r="C64" t="s">
        <v>541</v>
      </c>
      <c r="D64">
        <v>8867000</v>
      </c>
      <c r="E64">
        <f>IFERROR(VLOOKUP('RECAUDO 2014'!A64,'RECAUDO 2015'!$A$10:$D$854,1,FALSE),0)</f>
        <v>101071</v>
      </c>
    </row>
    <row r="65" spans="1:5" x14ac:dyDescent="0.25">
      <c r="A65">
        <v>132002</v>
      </c>
      <c r="B65" s="48">
        <v>1</v>
      </c>
      <c r="C65" t="s">
        <v>282</v>
      </c>
      <c r="D65">
        <v>8680400</v>
      </c>
      <c r="E65">
        <f>IFERROR(VLOOKUP('RECAUDO 2014'!A65,'RECAUDO 2015'!$A$10:$D$854,1,FALSE),0)</f>
        <v>132002</v>
      </c>
    </row>
    <row r="66" spans="1:5" x14ac:dyDescent="0.25">
      <c r="A66">
        <v>101107</v>
      </c>
      <c r="B66" s="48">
        <v>1</v>
      </c>
      <c r="C66" t="s">
        <v>788</v>
      </c>
      <c r="D66">
        <v>8156100</v>
      </c>
      <c r="E66">
        <f>IFERROR(VLOOKUP('RECAUDO 2014'!A66,'RECAUDO 2015'!$A$10:$D$854,1,FALSE),0)</f>
        <v>101107</v>
      </c>
    </row>
    <row r="67" spans="1:5" x14ac:dyDescent="0.25">
      <c r="A67">
        <v>101141</v>
      </c>
      <c r="B67" s="48">
        <v>1</v>
      </c>
      <c r="C67" t="s">
        <v>37</v>
      </c>
      <c r="D67">
        <v>8041300</v>
      </c>
      <c r="E67">
        <f>IFERROR(VLOOKUP('RECAUDO 2014'!A67,'RECAUDO 2015'!$A$10:$D$854,1,FALSE),0)</f>
        <v>101141</v>
      </c>
    </row>
    <row r="68" spans="1:5" x14ac:dyDescent="0.25">
      <c r="A68">
        <v>103018</v>
      </c>
      <c r="B68" s="48">
        <v>1</v>
      </c>
      <c r="C68" t="s">
        <v>64</v>
      </c>
      <c r="D68">
        <v>7579400</v>
      </c>
      <c r="E68">
        <f>IFERROR(VLOOKUP('RECAUDO 2014'!A68,'RECAUDO 2015'!$A$10:$D$854,1,FALSE),0)</f>
        <v>103018</v>
      </c>
    </row>
    <row r="69" spans="1:5" x14ac:dyDescent="0.25">
      <c r="A69">
        <v>102055</v>
      </c>
      <c r="B69" s="48">
        <v>1</v>
      </c>
      <c r="C69" t="s">
        <v>417</v>
      </c>
      <c r="D69">
        <v>7497400</v>
      </c>
      <c r="E69">
        <f>IFERROR(VLOOKUP('RECAUDO 2014'!A69,'RECAUDO 2015'!$A$10:$D$854,1,FALSE),0)</f>
        <v>102055</v>
      </c>
    </row>
    <row r="70" spans="1:5" x14ac:dyDescent="0.25">
      <c r="A70">
        <v>103024</v>
      </c>
      <c r="B70" s="48">
        <v>1</v>
      </c>
      <c r="C70" t="s">
        <v>67</v>
      </c>
      <c r="D70">
        <v>6367300</v>
      </c>
      <c r="E70">
        <f>IFERROR(VLOOKUP('RECAUDO 2014'!A70,'RECAUDO 2015'!$A$10:$D$854,1,FALSE),0)</f>
        <v>103024</v>
      </c>
    </row>
    <row r="71" spans="1:5" x14ac:dyDescent="0.25">
      <c r="A71">
        <v>101098</v>
      </c>
      <c r="B71" s="48">
        <v>1</v>
      </c>
      <c r="C71" t="s">
        <v>32</v>
      </c>
      <c r="D71">
        <v>6267600</v>
      </c>
      <c r="E71">
        <f>IFERROR(VLOOKUP('RECAUDO 2014'!A71,'RECAUDO 2015'!$A$10:$D$854,1,FALSE),0)</f>
        <v>101098</v>
      </c>
    </row>
    <row r="72" spans="1:5" x14ac:dyDescent="0.25">
      <c r="A72">
        <v>101068</v>
      </c>
      <c r="B72" s="48">
        <v>1</v>
      </c>
      <c r="C72" t="s">
        <v>438</v>
      </c>
      <c r="D72">
        <v>5782400</v>
      </c>
      <c r="E72">
        <f>IFERROR(VLOOKUP('RECAUDO 2014'!A72,'RECAUDO 2015'!$A$10:$D$854,1,FALSE),0)</f>
        <v>101068</v>
      </c>
    </row>
    <row r="73" spans="1:5" x14ac:dyDescent="0.25">
      <c r="A73">
        <v>101086</v>
      </c>
      <c r="B73" s="48">
        <v>1</v>
      </c>
      <c r="C73" t="s">
        <v>292</v>
      </c>
      <c r="D73">
        <v>5665000</v>
      </c>
      <c r="E73">
        <f>IFERROR(VLOOKUP('RECAUDO 2014'!A73,'RECAUDO 2015'!$A$10:$D$854,1,FALSE),0)</f>
        <v>101086</v>
      </c>
    </row>
    <row r="74" spans="1:5" x14ac:dyDescent="0.25">
      <c r="A74">
        <v>102040</v>
      </c>
      <c r="B74" s="48">
        <v>1</v>
      </c>
      <c r="C74" t="s">
        <v>594</v>
      </c>
      <c r="D74">
        <v>5045800</v>
      </c>
      <c r="E74">
        <f>IFERROR(VLOOKUP('RECAUDO 2014'!A74,'RECAUDO 2015'!$A$10:$D$854,1,FALSE),0)</f>
        <v>102040</v>
      </c>
    </row>
    <row r="75" spans="1:5" x14ac:dyDescent="0.25">
      <c r="A75">
        <v>101128</v>
      </c>
      <c r="B75" s="48">
        <v>1</v>
      </c>
      <c r="C75" t="s">
        <v>447</v>
      </c>
      <c r="D75">
        <v>4751000</v>
      </c>
      <c r="E75">
        <f>IFERROR(VLOOKUP('RECAUDO 2014'!A75,'RECAUDO 2015'!$A$10:$D$854,1,FALSE),0)</f>
        <v>101128</v>
      </c>
    </row>
    <row r="76" spans="1:5" x14ac:dyDescent="0.25">
      <c r="A76">
        <v>101144</v>
      </c>
      <c r="B76" s="48">
        <v>1</v>
      </c>
      <c r="C76" t="s">
        <v>518</v>
      </c>
      <c r="D76">
        <v>4632800</v>
      </c>
      <c r="E76">
        <f>IFERROR(VLOOKUP('RECAUDO 2014'!A76,'RECAUDO 2015'!$A$10:$D$854,1,FALSE),0)</f>
        <v>101144</v>
      </c>
    </row>
    <row r="77" spans="1:5" x14ac:dyDescent="0.25">
      <c r="A77">
        <v>101120</v>
      </c>
      <c r="B77" s="48">
        <v>1</v>
      </c>
      <c r="C77" t="s">
        <v>781</v>
      </c>
      <c r="D77">
        <v>4586100</v>
      </c>
      <c r="E77">
        <f>IFERROR(VLOOKUP('RECAUDO 2014'!A77,'RECAUDO 2015'!$A$10:$D$854,1,FALSE),0)</f>
        <v>101120</v>
      </c>
    </row>
    <row r="78" spans="1:5" x14ac:dyDescent="0.25">
      <c r="A78">
        <v>101149</v>
      </c>
      <c r="B78" s="48">
        <v>1</v>
      </c>
      <c r="C78" t="s">
        <v>378</v>
      </c>
      <c r="D78">
        <v>4390200</v>
      </c>
      <c r="E78">
        <f>IFERROR(VLOOKUP('RECAUDO 2014'!A78,'RECAUDO 2015'!$A$10:$D$854,1,FALSE),0)</f>
        <v>101149</v>
      </c>
    </row>
    <row r="79" spans="1:5" x14ac:dyDescent="0.25">
      <c r="A79">
        <v>103006</v>
      </c>
      <c r="B79" s="48">
        <v>1</v>
      </c>
      <c r="C79" t="s">
        <v>60</v>
      </c>
      <c r="D79">
        <v>4305700</v>
      </c>
      <c r="E79">
        <f>IFERROR(VLOOKUP('RECAUDO 2014'!A79,'RECAUDO 2015'!$A$10:$D$854,1,FALSE),0)</f>
        <v>103006</v>
      </c>
    </row>
    <row r="80" spans="1:5" x14ac:dyDescent="0.25">
      <c r="A80">
        <v>103011</v>
      </c>
      <c r="B80" s="48">
        <v>1</v>
      </c>
      <c r="C80" t="s">
        <v>400</v>
      </c>
      <c r="D80">
        <v>4295300</v>
      </c>
      <c r="E80">
        <f>IFERROR(VLOOKUP('RECAUDO 2014'!A80,'RECAUDO 2015'!$A$10:$D$854,1,FALSE),0)</f>
        <v>103011</v>
      </c>
    </row>
    <row r="81" spans="1:5" x14ac:dyDescent="0.25">
      <c r="A81">
        <v>101080</v>
      </c>
      <c r="B81" s="48">
        <v>1</v>
      </c>
      <c r="C81" t="s">
        <v>414</v>
      </c>
      <c r="D81">
        <v>4004200</v>
      </c>
      <c r="E81">
        <f>IFERROR(VLOOKUP('RECAUDO 2014'!A81,'RECAUDO 2015'!$A$10:$D$854,1,FALSE),0)</f>
        <v>101080</v>
      </c>
    </row>
    <row r="82" spans="1:5" x14ac:dyDescent="0.25">
      <c r="A82">
        <v>101109</v>
      </c>
      <c r="B82" s="48">
        <v>1</v>
      </c>
      <c r="C82" t="s">
        <v>517</v>
      </c>
      <c r="D82">
        <v>3985600</v>
      </c>
      <c r="E82">
        <f>IFERROR(VLOOKUP('RECAUDO 2014'!A82,'RECAUDO 2015'!$A$10:$D$854,1,FALSE),0)</f>
        <v>101109</v>
      </c>
    </row>
    <row r="83" spans="1:5" x14ac:dyDescent="0.25">
      <c r="A83">
        <v>103020</v>
      </c>
      <c r="B83" s="48">
        <v>1</v>
      </c>
      <c r="C83" t="s">
        <v>65</v>
      </c>
      <c r="D83">
        <v>3767400</v>
      </c>
      <c r="E83">
        <f>IFERROR(VLOOKUP('RECAUDO 2014'!A83,'RECAUDO 2015'!$A$10:$D$854,1,FALSE),0)</f>
        <v>103020</v>
      </c>
    </row>
    <row r="84" spans="1:5" x14ac:dyDescent="0.25">
      <c r="A84">
        <v>102079</v>
      </c>
      <c r="B84" s="48">
        <v>1</v>
      </c>
      <c r="C84" t="s">
        <v>51</v>
      </c>
      <c r="D84">
        <v>3650700</v>
      </c>
      <c r="E84">
        <f>IFERROR(VLOOKUP('RECAUDO 2014'!A84,'RECAUDO 2015'!$A$10:$D$854,1,FALSE),0)</f>
        <v>102079</v>
      </c>
    </row>
    <row r="85" spans="1:5" x14ac:dyDescent="0.25">
      <c r="A85">
        <v>102038</v>
      </c>
      <c r="B85" s="48">
        <v>1</v>
      </c>
      <c r="C85" t="s">
        <v>46</v>
      </c>
      <c r="D85">
        <v>3619300</v>
      </c>
      <c r="E85">
        <f>IFERROR(VLOOKUP('RECAUDO 2014'!A85,'RECAUDO 2015'!$A$10:$D$854,1,FALSE),0)</f>
        <v>102038</v>
      </c>
    </row>
    <row r="86" spans="1:5" x14ac:dyDescent="0.25">
      <c r="A86">
        <v>101067</v>
      </c>
      <c r="B86" s="48">
        <v>1</v>
      </c>
      <c r="C86" t="s">
        <v>464</v>
      </c>
      <c r="D86">
        <v>3356500</v>
      </c>
      <c r="E86">
        <f>IFERROR(VLOOKUP('RECAUDO 2014'!A86,'RECAUDO 2015'!$A$10:$D$854,1,FALSE),0)</f>
        <v>101067</v>
      </c>
    </row>
    <row r="87" spans="1:5" x14ac:dyDescent="0.25">
      <c r="A87">
        <v>101052</v>
      </c>
      <c r="B87" s="48">
        <v>1</v>
      </c>
      <c r="C87" t="s">
        <v>427</v>
      </c>
      <c r="D87">
        <v>3239200</v>
      </c>
      <c r="E87">
        <f>IFERROR(VLOOKUP('RECAUDO 2014'!A87,'RECAUDO 2015'!$A$10:$D$854,1,FALSE),0)</f>
        <v>101052</v>
      </c>
    </row>
    <row r="88" spans="1:5" x14ac:dyDescent="0.25">
      <c r="A88">
        <v>101140</v>
      </c>
      <c r="B88" s="48">
        <v>1</v>
      </c>
      <c r="C88" t="s">
        <v>302</v>
      </c>
      <c r="D88">
        <v>3072300</v>
      </c>
      <c r="E88">
        <f>IFERROR(VLOOKUP('RECAUDO 2014'!A88,'RECAUDO 2015'!$A$10:$D$854,1,FALSE),0)</f>
        <v>101140</v>
      </c>
    </row>
    <row r="89" spans="1:5" x14ac:dyDescent="0.25">
      <c r="A89">
        <v>101113</v>
      </c>
      <c r="B89" s="48">
        <v>1</v>
      </c>
      <c r="C89" t="s">
        <v>358</v>
      </c>
      <c r="D89">
        <v>2973600</v>
      </c>
      <c r="E89">
        <f>IFERROR(VLOOKUP('RECAUDO 2014'!A89,'RECAUDO 2015'!$A$10:$D$854,1,FALSE),0)</f>
        <v>101113</v>
      </c>
    </row>
    <row r="90" spans="1:5" x14ac:dyDescent="0.25">
      <c r="A90">
        <v>132006</v>
      </c>
      <c r="B90" s="48">
        <v>1</v>
      </c>
      <c r="C90" t="s">
        <v>633</v>
      </c>
      <c r="D90">
        <v>2879500</v>
      </c>
      <c r="E90">
        <f>IFERROR(VLOOKUP('RECAUDO 2014'!A90,'RECAUDO 2015'!$A$10:$D$854,1,FALSE),0)</f>
        <v>132006</v>
      </c>
    </row>
    <row r="91" spans="1:5" x14ac:dyDescent="0.25">
      <c r="A91">
        <v>132018</v>
      </c>
      <c r="B91" s="48">
        <v>1</v>
      </c>
      <c r="C91" t="s">
        <v>327</v>
      </c>
      <c r="D91">
        <v>2858200</v>
      </c>
      <c r="E91">
        <f>IFERROR(VLOOKUP('RECAUDO 2014'!A91,'RECAUDO 2015'!$A$10:$D$854,1,FALSE),0)</f>
        <v>132018</v>
      </c>
    </row>
    <row r="92" spans="1:5" x14ac:dyDescent="0.25">
      <c r="A92">
        <v>101088</v>
      </c>
      <c r="B92" s="48">
        <v>1</v>
      </c>
      <c r="C92" t="s">
        <v>402</v>
      </c>
      <c r="D92">
        <v>2693200</v>
      </c>
      <c r="E92">
        <f>IFERROR(VLOOKUP('RECAUDO 2014'!A92,'RECAUDO 2015'!$A$10:$D$854,1,FALSE),0)</f>
        <v>101088</v>
      </c>
    </row>
    <row r="93" spans="1:5" x14ac:dyDescent="0.25">
      <c r="A93">
        <v>101133</v>
      </c>
      <c r="B93" s="48">
        <v>1</v>
      </c>
      <c r="C93" t="s">
        <v>301</v>
      </c>
      <c r="D93">
        <v>2626200</v>
      </c>
      <c r="E93">
        <f>IFERROR(VLOOKUP('RECAUDO 2014'!A93,'RECAUDO 2015'!$A$10:$D$854,1,FALSE),0)</f>
        <v>101133</v>
      </c>
    </row>
    <row r="94" spans="1:5" x14ac:dyDescent="0.25">
      <c r="A94">
        <v>101110</v>
      </c>
      <c r="B94" s="48">
        <v>1</v>
      </c>
      <c r="C94" t="s">
        <v>446</v>
      </c>
      <c r="D94">
        <v>2518800</v>
      </c>
      <c r="E94">
        <f>IFERROR(VLOOKUP('RECAUDO 2014'!A94,'RECAUDO 2015'!$A$10:$D$854,1,FALSE),0)</f>
        <v>101110</v>
      </c>
    </row>
    <row r="95" spans="1:5" x14ac:dyDescent="0.25">
      <c r="A95">
        <v>103004</v>
      </c>
      <c r="B95" s="48">
        <v>1</v>
      </c>
      <c r="C95" t="s">
        <v>59</v>
      </c>
      <c r="D95">
        <v>2373900</v>
      </c>
      <c r="E95">
        <f>IFERROR(VLOOKUP('RECAUDO 2014'!A95,'RECAUDO 2015'!$A$10:$D$854,1,FALSE),0)</f>
        <v>103004</v>
      </c>
    </row>
    <row r="96" spans="1:5" x14ac:dyDescent="0.25">
      <c r="A96">
        <v>132010</v>
      </c>
      <c r="B96" s="48">
        <v>1</v>
      </c>
      <c r="C96" t="s">
        <v>283</v>
      </c>
      <c r="D96">
        <v>2277000</v>
      </c>
      <c r="E96">
        <f>IFERROR(VLOOKUP('RECAUDO 2014'!A96,'RECAUDO 2015'!$A$10:$D$854,1,FALSE),0)</f>
        <v>132010</v>
      </c>
    </row>
    <row r="97" spans="1:5" x14ac:dyDescent="0.25">
      <c r="A97">
        <v>102052</v>
      </c>
      <c r="B97" s="48">
        <v>1</v>
      </c>
      <c r="C97" t="s">
        <v>47</v>
      </c>
      <c r="D97">
        <v>2217300</v>
      </c>
      <c r="E97">
        <f>IFERROR(VLOOKUP('RECAUDO 2014'!A97,'RECAUDO 2015'!$A$10:$D$854,1,FALSE),0)</f>
        <v>102052</v>
      </c>
    </row>
    <row r="98" spans="1:5" x14ac:dyDescent="0.25">
      <c r="A98">
        <v>132011</v>
      </c>
      <c r="B98" s="48">
        <v>1</v>
      </c>
      <c r="C98" t="s">
        <v>640</v>
      </c>
      <c r="D98">
        <v>2207900</v>
      </c>
      <c r="E98">
        <f>IFERROR(VLOOKUP('RECAUDO 2014'!A98,'RECAUDO 2015'!$A$10:$D$854,1,FALSE),0)</f>
        <v>132011</v>
      </c>
    </row>
    <row r="99" spans="1:5" x14ac:dyDescent="0.25">
      <c r="A99">
        <v>102077</v>
      </c>
      <c r="B99" s="48">
        <v>1</v>
      </c>
      <c r="C99" t="s">
        <v>691</v>
      </c>
      <c r="D99">
        <v>2122700</v>
      </c>
      <c r="E99">
        <f>IFERROR(VLOOKUP('RECAUDO 2014'!A99,'RECAUDO 2015'!$A$10:$D$854,1,FALSE),0)</f>
        <v>102077</v>
      </c>
    </row>
    <row r="100" spans="1:5" x14ac:dyDescent="0.25">
      <c r="A100">
        <v>132015</v>
      </c>
      <c r="B100" s="48">
        <v>1</v>
      </c>
      <c r="C100" t="s">
        <v>610</v>
      </c>
      <c r="D100">
        <v>2092300</v>
      </c>
      <c r="E100">
        <f>IFERROR(VLOOKUP('RECAUDO 2014'!A100,'RECAUDO 2015'!$A$10:$D$854,1,FALSE),0)</f>
        <v>132015</v>
      </c>
    </row>
    <row r="101" spans="1:5" x14ac:dyDescent="0.25">
      <c r="A101">
        <v>102107</v>
      </c>
      <c r="B101" s="48">
        <v>1</v>
      </c>
      <c r="C101" t="s">
        <v>55</v>
      </c>
      <c r="D101">
        <v>1831200</v>
      </c>
      <c r="E101">
        <f>IFERROR(VLOOKUP('RECAUDO 2014'!A101,'RECAUDO 2015'!$A$10:$D$854,1,FALSE),0)</f>
        <v>102107</v>
      </c>
    </row>
    <row r="102" spans="1:5" x14ac:dyDescent="0.25">
      <c r="A102">
        <v>103021</v>
      </c>
      <c r="B102" s="48">
        <v>1</v>
      </c>
      <c r="C102" t="s">
        <v>392</v>
      </c>
      <c r="D102">
        <v>1748000</v>
      </c>
      <c r="E102">
        <f>IFERROR(VLOOKUP('RECAUDO 2014'!A102,'RECAUDO 2015'!$A$10:$D$854,1,FALSE),0)</f>
        <v>103021</v>
      </c>
    </row>
    <row r="103" spans="1:5" x14ac:dyDescent="0.25">
      <c r="A103">
        <v>101156</v>
      </c>
      <c r="B103" s="48">
        <v>1</v>
      </c>
      <c r="C103" t="s">
        <v>379</v>
      </c>
      <c r="D103">
        <v>1735200</v>
      </c>
      <c r="E103">
        <f>IFERROR(VLOOKUP('RECAUDO 2014'!A103,'RECAUDO 2015'!$A$10:$D$854,1,FALSE),0)</f>
        <v>101156</v>
      </c>
    </row>
    <row r="104" spans="1:5" x14ac:dyDescent="0.25">
      <c r="A104">
        <v>102074</v>
      </c>
      <c r="B104" s="48">
        <v>1</v>
      </c>
      <c r="C104" t="s">
        <v>50</v>
      </c>
      <c r="D104">
        <v>1697500</v>
      </c>
      <c r="E104">
        <f>IFERROR(VLOOKUP('RECAUDO 2014'!A104,'RECAUDO 2015'!$A$10:$D$854,1,FALSE),0)</f>
        <v>102074</v>
      </c>
    </row>
    <row r="105" spans="1:5" x14ac:dyDescent="0.25">
      <c r="A105">
        <v>102058</v>
      </c>
      <c r="B105" s="48">
        <v>1</v>
      </c>
      <c r="C105" t="s">
        <v>597</v>
      </c>
      <c r="D105">
        <v>1566300</v>
      </c>
      <c r="E105">
        <f>IFERROR(VLOOKUP('RECAUDO 2014'!A105,'RECAUDO 2015'!$A$10:$D$854,1,FALSE),0)</f>
        <v>102058</v>
      </c>
    </row>
    <row r="106" spans="1:5" x14ac:dyDescent="0.25">
      <c r="A106">
        <v>102106</v>
      </c>
      <c r="B106" s="48">
        <v>1</v>
      </c>
      <c r="C106" t="s">
        <v>534</v>
      </c>
      <c r="D106">
        <v>1561700</v>
      </c>
      <c r="E106">
        <f>IFERROR(VLOOKUP('RECAUDO 2014'!A106,'RECAUDO 2015'!$A$10:$D$854,1,FALSE),0)</f>
        <v>102106</v>
      </c>
    </row>
    <row r="107" spans="1:5" x14ac:dyDescent="0.25">
      <c r="A107">
        <v>132007</v>
      </c>
      <c r="B107" s="48">
        <v>1</v>
      </c>
      <c r="C107" t="s">
        <v>395</v>
      </c>
      <c r="D107">
        <v>1556900</v>
      </c>
      <c r="E107">
        <f>IFERROR(VLOOKUP('RECAUDO 2014'!A107,'RECAUDO 2015'!$A$10:$D$854,1,FALSE),0)</f>
        <v>132007</v>
      </c>
    </row>
    <row r="108" spans="1:5" x14ac:dyDescent="0.25">
      <c r="A108">
        <v>101124</v>
      </c>
      <c r="B108" s="48">
        <v>1</v>
      </c>
      <c r="C108" t="s">
        <v>495</v>
      </c>
      <c r="D108">
        <v>1498600</v>
      </c>
      <c r="E108">
        <f>IFERROR(VLOOKUP('RECAUDO 2014'!A108,'RECAUDO 2015'!$A$10:$D$854,1,FALSE),0)</f>
        <v>101124</v>
      </c>
    </row>
    <row r="109" spans="1:5" x14ac:dyDescent="0.25">
      <c r="A109">
        <v>103009</v>
      </c>
      <c r="B109" s="48">
        <v>1</v>
      </c>
      <c r="C109" t="s">
        <v>61</v>
      </c>
      <c r="D109">
        <v>1428200</v>
      </c>
      <c r="E109">
        <f>IFERROR(VLOOKUP('RECAUDO 2014'!A109,'RECAUDO 2015'!$A$10:$D$854,1,FALSE),0)</f>
        <v>103009</v>
      </c>
    </row>
    <row r="110" spans="1:5" x14ac:dyDescent="0.25">
      <c r="A110">
        <v>103017</v>
      </c>
      <c r="B110" s="48">
        <v>1</v>
      </c>
      <c r="C110" t="s">
        <v>508</v>
      </c>
      <c r="D110">
        <v>1385400</v>
      </c>
      <c r="E110">
        <f>IFERROR(VLOOKUP('RECAUDO 2014'!A110,'RECAUDO 2015'!$A$10:$D$854,1,FALSE),0)</f>
        <v>103017</v>
      </c>
    </row>
    <row r="111" spans="1:5" x14ac:dyDescent="0.25">
      <c r="A111">
        <v>101209</v>
      </c>
      <c r="B111" s="48">
        <v>1</v>
      </c>
      <c r="C111" t="s">
        <v>62</v>
      </c>
      <c r="D111">
        <v>1376000</v>
      </c>
      <c r="E111">
        <f>IFERROR(VLOOKUP('RECAUDO 2014'!A111,'RECAUDO 2015'!$A$10:$D$854,1,FALSE),0)</f>
        <v>101209</v>
      </c>
    </row>
    <row r="112" spans="1:5" x14ac:dyDescent="0.25">
      <c r="A112">
        <v>102089</v>
      </c>
      <c r="B112" s="48">
        <v>1</v>
      </c>
      <c r="C112" t="s">
        <v>535</v>
      </c>
      <c r="D112">
        <v>1337000</v>
      </c>
      <c r="E112">
        <f>IFERROR(VLOOKUP('RECAUDO 2014'!A112,'RECAUDO 2015'!$A$10:$D$854,1,FALSE),0)</f>
        <v>102089</v>
      </c>
    </row>
    <row r="113" spans="1:5" x14ac:dyDescent="0.25">
      <c r="A113">
        <v>101129</v>
      </c>
      <c r="B113" s="48">
        <v>1</v>
      </c>
      <c r="C113" t="s">
        <v>341</v>
      </c>
      <c r="D113">
        <v>1263800</v>
      </c>
      <c r="E113">
        <f>IFERROR(VLOOKUP('RECAUDO 2014'!A113,'RECAUDO 2015'!$A$10:$D$854,1,FALSE),0)</f>
        <v>101129</v>
      </c>
    </row>
    <row r="114" spans="1:5" x14ac:dyDescent="0.25">
      <c r="A114">
        <v>101174</v>
      </c>
      <c r="B114" s="48">
        <v>1</v>
      </c>
      <c r="C114" t="s">
        <v>785</v>
      </c>
      <c r="D114">
        <v>1238200</v>
      </c>
      <c r="E114">
        <f>IFERROR(VLOOKUP('RECAUDO 2014'!A114,'RECAUDO 2015'!$A$10:$D$854,1,FALSE),0)</f>
        <v>101174</v>
      </c>
    </row>
    <row r="115" spans="1:5" x14ac:dyDescent="0.25">
      <c r="A115">
        <v>103036</v>
      </c>
      <c r="B115" s="48">
        <v>1</v>
      </c>
      <c r="C115" t="s">
        <v>68</v>
      </c>
      <c r="D115">
        <v>1228700</v>
      </c>
      <c r="E115">
        <f>IFERROR(VLOOKUP('RECAUDO 2014'!A115,'RECAUDO 2015'!$A$10:$D$854,1,FALSE),0)</f>
        <v>103036</v>
      </c>
    </row>
    <row r="116" spans="1:5" x14ac:dyDescent="0.25">
      <c r="A116">
        <v>101126</v>
      </c>
      <c r="B116" s="48">
        <v>1</v>
      </c>
      <c r="C116" t="s">
        <v>477</v>
      </c>
      <c r="D116">
        <v>1148400</v>
      </c>
      <c r="E116">
        <f>IFERROR(VLOOKUP('RECAUDO 2014'!A116,'RECAUDO 2015'!$A$10:$D$854,1,FALSE),0)</f>
        <v>101126</v>
      </c>
    </row>
    <row r="117" spans="1:5" x14ac:dyDescent="0.25">
      <c r="A117">
        <v>103026</v>
      </c>
      <c r="B117" s="48">
        <v>1</v>
      </c>
      <c r="C117" t="s">
        <v>383</v>
      </c>
      <c r="D117">
        <v>1131400</v>
      </c>
      <c r="E117">
        <f>IFERROR(VLOOKUP('RECAUDO 2014'!A117,'RECAUDO 2015'!$A$10:$D$854,1,FALSE),0)</f>
        <v>103026</v>
      </c>
    </row>
    <row r="118" spans="1:5" x14ac:dyDescent="0.25">
      <c r="A118">
        <v>132009</v>
      </c>
      <c r="B118" s="48">
        <v>1</v>
      </c>
      <c r="C118" t="s">
        <v>635</v>
      </c>
      <c r="D118">
        <v>1112100</v>
      </c>
      <c r="E118">
        <f>IFERROR(VLOOKUP('RECAUDO 2014'!A118,'RECAUDO 2015'!$A$10:$D$854,1,FALSE),0)</f>
        <v>132009</v>
      </c>
    </row>
    <row r="119" spans="1:5" x14ac:dyDescent="0.25">
      <c r="A119">
        <v>132020</v>
      </c>
      <c r="B119" s="48">
        <v>1</v>
      </c>
      <c r="C119" t="s">
        <v>854</v>
      </c>
      <c r="D119">
        <v>1094700</v>
      </c>
      <c r="E119">
        <f>IFERROR(VLOOKUP('RECAUDO 2014'!A119,'RECAUDO 2015'!$A$10:$D$854,1,FALSE),0)</f>
        <v>132020</v>
      </c>
    </row>
    <row r="120" spans="1:5" x14ac:dyDescent="0.25">
      <c r="A120">
        <v>101047</v>
      </c>
      <c r="B120" s="48">
        <v>1</v>
      </c>
      <c r="C120" t="s">
        <v>471</v>
      </c>
      <c r="D120">
        <v>1074500</v>
      </c>
      <c r="E120">
        <f>IFERROR(VLOOKUP('RECAUDO 2014'!A120,'RECAUDO 2015'!$A$10:$D$854,1,FALSE),0)</f>
        <v>101047</v>
      </c>
    </row>
    <row r="121" spans="1:5" x14ac:dyDescent="0.25">
      <c r="A121">
        <v>101050</v>
      </c>
      <c r="B121" s="48">
        <v>1</v>
      </c>
      <c r="C121" t="s">
        <v>449</v>
      </c>
      <c r="D121">
        <v>1040800</v>
      </c>
      <c r="E121">
        <f>IFERROR(VLOOKUP('RECAUDO 2014'!A121,'RECAUDO 2015'!$A$10:$D$854,1,FALSE),0)</f>
        <v>101050</v>
      </c>
    </row>
    <row r="122" spans="1:5" x14ac:dyDescent="0.25">
      <c r="A122">
        <v>101058</v>
      </c>
      <c r="B122" s="48">
        <v>1</v>
      </c>
      <c r="C122" t="s">
        <v>463</v>
      </c>
      <c r="D122">
        <v>1028000</v>
      </c>
      <c r="E122">
        <f>IFERROR(VLOOKUP('RECAUDO 2014'!A122,'RECAUDO 2015'!$A$10:$D$854,1,FALSE),0)</f>
        <v>101058</v>
      </c>
    </row>
    <row r="123" spans="1:5" x14ac:dyDescent="0.25">
      <c r="A123">
        <v>101134</v>
      </c>
      <c r="B123" s="48">
        <v>1</v>
      </c>
      <c r="C123" t="s">
        <v>35</v>
      </c>
      <c r="D123">
        <v>1008000</v>
      </c>
      <c r="E123">
        <f>IFERROR(VLOOKUP('RECAUDO 2014'!A123,'RECAUDO 2015'!$A$10:$D$854,1,FALSE),0)</f>
        <v>101134</v>
      </c>
    </row>
    <row r="124" spans="1:5" x14ac:dyDescent="0.25">
      <c r="A124">
        <v>101074</v>
      </c>
      <c r="B124" s="48">
        <v>1</v>
      </c>
      <c r="C124" t="s">
        <v>29</v>
      </c>
      <c r="D124">
        <v>944900</v>
      </c>
      <c r="E124">
        <f>IFERROR(VLOOKUP('RECAUDO 2014'!A124,'RECAUDO 2015'!$A$10:$D$854,1,FALSE),0)</f>
        <v>101074</v>
      </c>
    </row>
    <row r="125" spans="1:5" x14ac:dyDescent="0.25">
      <c r="A125">
        <v>103003</v>
      </c>
      <c r="B125" s="48">
        <v>1</v>
      </c>
      <c r="C125" t="s">
        <v>598</v>
      </c>
      <c r="D125">
        <v>935100</v>
      </c>
      <c r="E125">
        <f>IFERROR(VLOOKUP('RECAUDO 2014'!A125,'RECAUDO 2015'!$A$10:$D$854,1,FALSE),0)</f>
        <v>103003</v>
      </c>
    </row>
    <row r="126" spans="1:5" x14ac:dyDescent="0.25">
      <c r="A126">
        <v>101061</v>
      </c>
      <c r="B126" s="48">
        <v>1</v>
      </c>
      <c r="C126" t="s">
        <v>313</v>
      </c>
      <c r="D126">
        <v>904700</v>
      </c>
      <c r="E126">
        <f>IFERROR(VLOOKUP('RECAUDO 2014'!A126,'RECAUDO 2015'!$A$10:$D$854,1,FALSE),0)</f>
        <v>101061</v>
      </c>
    </row>
    <row r="127" spans="1:5" x14ac:dyDescent="0.25">
      <c r="A127">
        <v>101121</v>
      </c>
      <c r="B127" s="48">
        <v>1</v>
      </c>
      <c r="C127" t="s">
        <v>33</v>
      </c>
      <c r="D127">
        <v>887400</v>
      </c>
      <c r="E127">
        <f>IFERROR(VLOOKUP('RECAUDO 2014'!A127,'RECAUDO 2015'!$A$10:$D$854,1,FALSE),0)</f>
        <v>101121</v>
      </c>
    </row>
    <row r="128" spans="1:5" x14ac:dyDescent="0.25">
      <c r="A128">
        <v>102003</v>
      </c>
      <c r="B128" s="48">
        <v>1</v>
      </c>
      <c r="C128" t="s">
        <v>40</v>
      </c>
      <c r="D128">
        <v>883500</v>
      </c>
      <c r="E128">
        <f>IFERROR(VLOOKUP('RECAUDO 2014'!A128,'RECAUDO 2015'!$A$10:$D$854,1,FALSE),0)</f>
        <v>102003</v>
      </c>
    </row>
    <row r="129" spans="1:5" x14ac:dyDescent="0.25">
      <c r="A129">
        <v>101106</v>
      </c>
      <c r="B129" s="48">
        <v>1</v>
      </c>
      <c r="C129" t="s">
        <v>450</v>
      </c>
      <c r="D129">
        <v>842500</v>
      </c>
      <c r="E129">
        <f>IFERROR(VLOOKUP('RECAUDO 2014'!A129,'RECAUDO 2015'!$A$10:$D$854,1,FALSE),0)</f>
        <v>101106</v>
      </c>
    </row>
    <row r="130" spans="1:5" x14ac:dyDescent="0.25">
      <c r="A130">
        <v>102087</v>
      </c>
      <c r="B130" s="48">
        <v>1</v>
      </c>
      <c r="C130" t="s">
        <v>596</v>
      </c>
      <c r="D130">
        <v>832200</v>
      </c>
      <c r="E130">
        <f>IFERROR(VLOOKUP('RECAUDO 2014'!A130,'RECAUDO 2015'!$A$10:$D$854,1,FALSE),0)</f>
        <v>102087</v>
      </c>
    </row>
    <row r="131" spans="1:5" x14ac:dyDescent="0.25">
      <c r="A131">
        <v>101065</v>
      </c>
      <c r="B131" s="48">
        <v>1</v>
      </c>
      <c r="C131" t="s">
        <v>441</v>
      </c>
      <c r="D131">
        <v>796800</v>
      </c>
      <c r="E131">
        <f>IFERROR(VLOOKUP('RECAUDO 2014'!A131,'RECAUDO 2015'!$A$10:$D$854,1,FALSE),0)</f>
        <v>101065</v>
      </c>
    </row>
    <row r="132" spans="1:5" x14ac:dyDescent="0.25">
      <c r="A132">
        <v>102041</v>
      </c>
      <c r="B132" s="48">
        <v>1</v>
      </c>
      <c r="C132" t="s">
        <v>490</v>
      </c>
      <c r="D132">
        <v>788600</v>
      </c>
      <c r="E132">
        <f>IFERROR(VLOOKUP('RECAUDO 2014'!A132,'RECAUDO 2015'!$A$10:$D$854,1,FALSE),0)</f>
        <v>102041</v>
      </c>
    </row>
    <row r="133" spans="1:5" x14ac:dyDescent="0.25">
      <c r="A133">
        <v>102102</v>
      </c>
      <c r="B133" s="48">
        <v>1</v>
      </c>
      <c r="C133" t="s">
        <v>540</v>
      </c>
      <c r="D133">
        <v>786600</v>
      </c>
      <c r="E133">
        <f>IFERROR(VLOOKUP('RECAUDO 2014'!A133,'RECAUDO 2015'!$A$10:$D$854,1,FALSE),0)</f>
        <v>102102</v>
      </c>
    </row>
    <row r="134" spans="1:5" x14ac:dyDescent="0.25">
      <c r="A134">
        <v>101081</v>
      </c>
      <c r="B134" s="48">
        <v>1</v>
      </c>
      <c r="C134" t="s">
        <v>468</v>
      </c>
      <c r="D134">
        <v>749500</v>
      </c>
      <c r="E134">
        <f>IFERROR(VLOOKUP('RECAUDO 2014'!A134,'RECAUDO 2015'!$A$10:$D$854,1,FALSE),0)</f>
        <v>101081</v>
      </c>
    </row>
    <row r="135" spans="1:5" x14ac:dyDescent="0.25">
      <c r="A135">
        <v>101084</v>
      </c>
      <c r="B135" s="48">
        <v>1</v>
      </c>
      <c r="C135" t="s">
        <v>603</v>
      </c>
      <c r="D135">
        <v>738100</v>
      </c>
      <c r="E135">
        <f>IFERROR(VLOOKUP('RECAUDO 2014'!A135,'RECAUDO 2015'!$A$10:$D$854,1,FALSE),0)</f>
        <v>101084</v>
      </c>
    </row>
    <row r="136" spans="1:5" x14ac:dyDescent="0.25">
      <c r="A136">
        <v>102093</v>
      </c>
      <c r="B136" s="48">
        <v>1</v>
      </c>
      <c r="C136" t="s">
        <v>53</v>
      </c>
      <c r="D136">
        <v>719300</v>
      </c>
      <c r="E136">
        <f>IFERROR(VLOOKUP('RECAUDO 2014'!A136,'RECAUDO 2015'!$A$10:$D$854,1,FALSE),0)</f>
        <v>102093</v>
      </c>
    </row>
    <row r="137" spans="1:5" x14ac:dyDescent="0.25">
      <c r="A137">
        <v>102099</v>
      </c>
      <c r="B137" s="48">
        <v>1</v>
      </c>
      <c r="C137" t="s">
        <v>669</v>
      </c>
      <c r="D137">
        <v>645900</v>
      </c>
      <c r="E137">
        <f>IFERROR(VLOOKUP('RECAUDO 2014'!A137,'RECAUDO 2015'!$A$10:$D$854,1,FALSE),0)</f>
        <v>102099</v>
      </c>
    </row>
    <row r="138" spans="1:5" x14ac:dyDescent="0.25">
      <c r="A138">
        <v>101147</v>
      </c>
      <c r="B138" s="48">
        <v>1</v>
      </c>
      <c r="C138" t="s">
        <v>448</v>
      </c>
      <c r="D138">
        <v>639000</v>
      </c>
      <c r="E138">
        <f>IFERROR(VLOOKUP('RECAUDO 2014'!A138,'RECAUDO 2015'!$A$10:$D$854,1,FALSE),0)</f>
        <v>101147</v>
      </c>
    </row>
    <row r="139" spans="1:5" x14ac:dyDescent="0.25">
      <c r="A139">
        <v>103022</v>
      </c>
      <c r="B139" s="48">
        <v>1</v>
      </c>
      <c r="C139" t="s">
        <v>66</v>
      </c>
      <c r="D139">
        <v>599200</v>
      </c>
      <c r="E139">
        <f>IFERROR(VLOOKUP('RECAUDO 2014'!A139,'RECAUDO 2015'!$A$10:$D$854,1,FALSE),0)</f>
        <v>103022</v>
      </c>
    </row>
    <row r="140" spans="1:5" x14ac:dyDescent="0.25">
      <c r="A140">
        <v>102092</v>
      </c>
      <c r="B140" s="48">
        <v>1</v>
      </c>
      <c r="C140" t="s">
        <v>52</v>
      </c>
      <c r="D140">
        <v>538600</v>
      </c>
      <c r="E140">
        <f>IFERROR(VLOOKUP('RECAUDO 2014'!A140,'RECAUDO 2015'!$A$10:$D$854,1,FALSE),0)</f>
        <v>102092</v>
      </c>
    </row>
    <row r="141" spans="1:5" x14ac:dyDescent="0.25">
      <c r="A141">
        <v>102082</v>
      </c>
      <c r="B141" s="48">
        <v>1</v>
      </c>
      <c r="C141" t="s">
        <v>491</v>
      </c>
      <c r="D141">
        <v>528400</v>
      </c>
      <c r="E141">
        <f>IFERROR(VLOOKUP('RECAUDO 2014'!A141,'RECAUDO 2015'!$A$10:$D$854,1,FALSE),0)</f>
        <v>102082</v>
      </c>
    </row>
    <row r="142" spans="1:5" x14ac:dyDescent="0.25">
      <c r="A142">
        <v>102016</v>
      </c>
      <c r="B142" s="48">
        <v>1</v>
      </c>
      <c r="C142" t="s">
        <v>601</v>
      </c>
      <c r="D142">
        <v>522200</v>
      </c>
      <c r="E142">
        <f>IFERROR(VLOOKUP('RECAUDO 2014'!A142,'RECAUDO 2015'!$A$10:$D$854,1,FALSE),0)</f>
        <v>102016</v>
      </c>
    </row>
    <row r="143" spans="1:5" x14ac:dyDescent="0.25">
      <c r="A143">
        <v>102004</v>
      </c>
      <c r="B143" s="48">
        <v>1</v>
      </c>
      <c r="C143" t="s">
        <v>516</v>
      </c>
      <c r="D143">
        <v>509600</v>
      </c>
      <c r="E143">
        <f>IFERROR(VLOOKUP('RECAUDO 2014'!A143,'RECAUDO 2015'!$A$10:$D$854,1,FALSE),0)</f>
        <v>102004</v>
      </c>
    </row>
    <row r="144" spans="1:5" x14ac:dyDescent="0.25">
      <c r="A144">
        <v>102119</v>
      </c>
      <c r="B144" s="48">
        <v>1</v>
      </c>
      <c r="C144" t="s">
        <v>493</v>
      </c>
      <c r="D144">
        <v>505600</v>
      </c>
      <c r="E144">
        <f>IFERROR(VLOOKUP('RECAUDO 2014'!A144,'RECAUDO 2015'!$A$10:$D$854,1,FALSE),0)</f>
        <v>102119</v>
      </c>
    </row>
    <row r="145" spans="1:5" x14ac:dyDescent="0.25">
      <c r="A145">
        <v>102086</v>
      </c>
      <c r="B145" s="48">
        <v>1</v>
      </c>
      <c r="C145" t="s">
        <v>615</v>
      </c>
      <c r="D145">
        <v>491600</v>
      </c>
      <c r="E145">
        <f>IFERROR(VLOOKUP('RECAUDO 2014'!A145,'RECAUDO 2015'!$A$10:$D$854,1,FALSE),0)</f>
        <v>102086</v>
      </c>
    </row>
    <row r="146" spans="1:5" x14ac:dyDescent="0.25">
      <c r="A146">
        <v>101066</v>
      </c>
      <c r="B146" s="48">
        <v>1</v>
      </c>
      <c r="C146" t="s">
        <v>489</v>
      </c>
      <c r="D146">
        <v>483100</v>
      </c>
      <c r="E146">
        <f>IFERROR(VLOOKUP('RECAUDO 2014'!A146,'RECAUDO 2015'!$A$10:$D$854,1,FALSE),0)</f>
        <v>101066</v>
      </c>
    </row>
    <row r="147" spans="1:5" x14ac:dyDescent="0.25">
      <c r="A147">
        <v>132004</v>
      </c>
      <c r="B147" s="48">
        <v>1</v>
      </c>
      <c r="C147" t="s">
        <v>643</v>
      </c>
      <c r="D147">
        <v>473100</v>
      </c>
      <c r="E147">
        <f>IFERROR(VLOOKUP('RECAUDO 2014'!A147,'RECAUDO 2015'!$A$10:$D$854,1,FALSE),0)</f>
        <v>132004</v>
      </c>
    </row>
    <row r="148" spans="1:5" x14ac:dyDescent="0.25">
      <c r="A148">
        <v>102009</v>
      </c>
      <c r="B148" s="48">
        <v>1</v>
      </c>
      <c r="C148" t="s">
        <v>42</v>
      </c>
      <c r="D148">
        <v>471900</v>
      </c>
      <c r="E148">
        <f>IFERROR(VLOOKUP('RECAUDO 2014'!A148,'RECAUDO 2015'!$A$10:$D$854,1,FALSE),0)</f>
        <v>102009</v>
      </c>
    </row>
    <row r="149" spans="1:5" x14ac:dyDescent="0.25">
      <c r="A149">
        <v>103037</v>
      </c>
      <c r="B149" s="48">
        <v>1</v>
      </c>
      <c r="C149" t="s">
        <v>469</v>
      </c>
      <c r="D149">
        <v>463600</v>
      </c>
      <c r="E149">
        <f>IFERROR(VLOOKUP('RECAUDO 2014'!A149,'RECAUDO 2015'!$A$10:$D$854,1,FALSE),0)</f>
        <v>103037</v>
      </c>
    </row>
    <row r="150" spans="1:5" x14ac:dyDescent="0.25">
      <c r="A150">
        <v>102021</v>
      </c>
      <c r="B150" s="48">
        <v>1</v>
      </c>
      <c r="C150" t="s">
        <v>488</v>
      </c>
      <c r="D150">
        <v>454000</v>
      </c>
      <c r="E150">
        <f>IFERROR(VLOOKUP('RECAUDO 2014'!A150,'RECAUDO 2015'!$A$10:$D$854,1,FALSE),0)</f>
        <v>102021</v>
      </c>
    </row>
    <row r="151" spans="1:5" x14ac:dyDescent="0.25">
      <c r="A151">
        <v>101114</v>
      </c>
      <c r="B151" s="48">
        <v>1</v>
      </c>
      <c r="C151" t="s">
        <v>793</v>
      </c>
      <c r="D151">
        <v>449600</v>
      </c>
      <c r="E151">
        <f>IFERROR(VLOOKUP('RECAUDO 2014'!A151,'RECAUDO 2015'!$A$10:$D$854,1,FALSE),0)</f>
        <v>101114</v>
      </c>
    </row>
    <row r="152" spans="1:5" x14ac:dyDescent="0.25">
      <c r="A152">
        <v>101051</v>
      </c>
      <c r="B152" s="48">
        <v>1</v>
      </c>
      <c r="C152" t="s">
        <v>571</v>
      </c>
      <c r="D152">
        <v>441800</v>
      </c>
      <c r="E152">
        <f>IFERROR(VLOOKUP('RECAUDO 2014'!A152,'RECAUDO 2015'!$A$10:$D$854,1,FALSE),0)</f>
        <v>101051</v>
      </c>
    </row>
    <row r="153" spans="1:5" x14ac:dyDescent="0.25">
      <c r="A153">
        <v>101125</v>
      </c>
      <c r="B153" s="48">
        <v>1</v>
      </c>
      <c r="C153" t="s">
        <v>482</v>
      </c>
      <c r="D153">
        <v>436700</v>
      </c>
      <c r="E153">
        <f>IFERROR(VLOOKUP('RECAUDO 2014'!A153,'RECAUDO 2015'!$A$10:$D$854,1,FALSE),0)</f>
        <v>0</v>
      </c>
    </row>
    <row r="154" spans="1:5" x14ac:dyDescent="0.25">
      <c r="A154">
        <v>103005</v>
      </c>
      <c r="B154" s="48">
        <v>1</v>
      </c>
      <c r="C154" t="s">
        <v>657</v>
      </c>
      <c r="D154">
        <v>421700</v>
      </c>
      <c r="E154">
        <f>IFERROR(VLOOKUP('RECAUDO 2014'!A154,'RECAUDO 2015'!$A$10:$D$854,1,FALSE),0)</f>
        <v>103005</v>
      </c>
    </row>
    <row r="155" spans="1:5" x14ac:dyDescent="0.25">
      <c r="A155">
        <v>102078</v>
      </c>
      <c r="B155" s="48">
        <v>1</v>
      </c>
      <c r="C155" t="s">
        <v>668</v>
      </c>
      <c r="D155">
        <v>418100</v>
      </c>
      <c r="E155">
        <f>IFERROR(VLOOKUP('RECAUDO 2014'!A155,'RECAUDO 2015'!$A$10:$D$854,1,FALSE),0)</f>
        <v>102078</v>
      </c>
    </row>
    <row r="156" spans="1:5" x14ac:dyDescent="0.25">
      <c r="A156">
        <v>101160</v>
      </c>
      <c r="B156" s="48">
        <v>1</v>
      </c>
      <c r="C156" t="s">
        <v>439</v>
      </c>
      <c r="D156">
        <v>401300</v>
      </c>
      <c r="E156">
        <f>IFERROR(VLOOKUP('RECAUDO 2014'!A156,'RECAUDO 2015'!$A$10:$D$854,1,FALSE),0)</f>
        <v>101160</v>
      </c>
    </row>
    <row r="157" spans="1:5" x14ac:dyDescent="0.25">
      <c r="A157">
        <v>101097</v>
      </c>
      <c r="B157" s="48">
        <v>1</v>
      </c>
      <c r="C157" t="s">
        <v>290</v>
      </c>
      <c r="D157">
        <v>400400</v>
      </c>
      <c r="E157">
        <f>IFERROR(VLOOKUP('RECAUDO 2014'!A157,'RECAUDO 2015'!$A$10:$D$854,1,FALSE),0)</f>
        <v>101097</v>
      </c>
    </row>
    <row r="158" spans="1:5" x14ac:dyDescent="0.25">
      <c r="A158">
        <v>102034</v>
      </c>
      <c r="B158" s="48">
        <v>1</v>
      </c>
      <c r="C158" t="s">
        <v>451</v>
      </c>
      <c r="D158">
        <v>396500</v>
      </c>
      <c r="E158">
        <f>IFERROR(VLOOKUP('RECAUDO 2014'!A158,'RECAUDO 2015'!$A$10:$D$854,1,FALSE),0)</f>
        <v>102034</v>
      </c>
    </row>
    <row r="159" spans="1:5" x14ac:dyDescent="0.25">
      <c r="A159">
        <v>102075</v>
      </c>
      <c r="B159" s="48">
        <v>1</v>
      </c>
      <c r="C159" t="s">
        <v>524</v>
      </c>
      <c r="D159">
        <v>395100</v>
      </c>
      <c r="E159">
        <f>IFERROR(VLOOKUP('RECAUDO 2014'!A159,'RECAUDO 2015'!$A$10:$D$854,1,FALSE),0)</f>
        <v>102075</v>
      </c>
    </row>
    <row r="160" spans="1:5" x14ac:dyDescent="0.25">
      <c r="A160">
        <v>101085</v>
      </c>
      <c r="B160" s="48">
        <v>1</v>
      </c>
      <c r="C160" t="s">
        <v>289</v>
      </c>
      <c r="D160">
        <v>391650</v>
      </c>
      <c r="E160">
        <f>IFERROR(VLOOKUP('RECAUDO 2014'!A160,'RECAUDO 2015'!$A$10:$D$854,1,FALSE),0)</f>
        <v>101085</v>
      </c>
    </row>
    <row r="161" spans="1:5" x14ac:dyDescent="0.25">
      <c r="A161">
        <v>101055</v>
      </c>
      <c r="B161" s="48">
        <v>1</v>
      </c>
      <c r="C161" t="s">
        <v>440</v>
      </c>
      <c r="D161">
        <v>386800</v>
      </c>
      <c r="E161">
        <f>IFERROR(VLOOKUP('RECAUDO 2014'!A161,'RECAUDO 2015'!$A$10:$D$854,1,FALSE),0)</f>
        <v>101055</v>
      </c>
    </row>
    <row r="162" spans="1:5" x14ac:dyDescent="0.25">
      <c r="A162">
        <v>102110</v>
      </c>
      <c r="B162" s="48">
        <v>1</v>
      </c>
      <c r="C162" t="s">
        <v>478</v>
      </c>
      <c r="D162">
        <v>380900</v>
      </c>
      <c r="E162">
        <f>IFERROR(VLOOKUP('RECAUDO 2014'!A162,'RECAUDO 2015'!$A$10:$D$854,1,FALSE),0)</f>
        <v>102110</v>
      </c>
    </row>
    <row r="163" spans="1:5" x14ac:dyDescent="0.25">
      <c r="A163">
        <v>102057</v>
      </c>
      <c r="B163" s="48">
        <v>1</v>
      </c>
      <c r="C163" t="s">
        <v>602</v>
      </c>
      <c r="D163">
        <v>370800</v>
      </c>
      <c r="E163">
        <f>IFERROR(VLOOKUP('RECAUDO 2014'!A163,'RECAUDO 2015'!$A$10:$D$854,1,FALSE),0)</f>
        <v>102057</v>
      </c>
    </row>
    <row r="164" spans="1:5" x14ac:dyDescent="0.25">
      <c r="A164">
        <v>102083</v>
      </c>
      <c r="B164" s="48">
        <v>1</v>
      </c>
      <c r="C164" t="s">
        <v>536</v>
      </c>
      <c r="D164">
        <v>351900</v>
      </c>
      <c r="E164">
        <f>IFERROR(VLOOKUP('RECAUDO 2014'!A164,'RECAUDO 2015'!$A$10:$D$854,1,FALSE),0)</f>
        <v>0</v>
      </c>
    </row>
    <row r="165" spans="1:5" x14ac:dyDescent="0.25">
      <c r="A165">
        <v>101127</v>
      </c>
      <c r="B165" s="48">
        <v>1</v>
      </c>
      <c r="C165" t="s">
        <v>466</v>
      </c>
      <c r="D165">
        <v>347100</v>
      </c>
      <c r="E165">
        <f>IFERROR(VLOOKUP('RECAUDO 2014'!A165,'RECAUDO 2015'!$A$10:$D$854,1,FALSE),0)</f>
        <v>101127</v>
      </c>
    </row>
    <row r="166" spans="1:5" x14ac:dyDescent="0.25">
      <c r="A166">
        <v>102114</v>
      </c>
      <c r="B166" s="48">
        <v>1</v>
      </c>
      <c r="C166" t="s">
        <v>371</v>
      </c>
      <c r="D166">
        <v>334900</v>
      </c>
      <c r="E166">
        <f>IFERROR(VLOOKUP('RECAUDO 2014'!A166,'RECAUDO 2015'!$A$10:$D$854,1,FALSE),0)</f>
        <v>102114</v>
      </c>
    </row>
    <row r="167" spans="1:5" x14ac:dyDescent="0.25">
      <c r="A167">
        <v>132008</v>
      </c>
      <c r="B167" s="48">
        <v>1</v>
      </c>
      <c r="C167" t="s">
        <v>751</v>
      </c>
      <c r="D167">
        <v>330200</v>
      </c>
      <c r="E167">
        <f>IFERROR(VLOOKUP('RECAUDO 2014'!A167,'RECAUDO 2015'!$A$10:$D$854,1,FALSE),0)</f>
        <v>132008</v>
      </c>
    </row>
    <row r="168" spans="1:5" x14ac:dyDescent="0.25">
      <c r="A168">
        <v>101089</v>
      </c>
      <c r="B168" s="48">
        <v>1</v>
      </c>
      <c r="C168" t="s">
        <v>825</v>
      </c>
      <c r="D168">
        <v>322700</v>
      </c>
      <c r="E168">
        <f>IFERROR(VLOOKUP('RECAUDO 2014'!A168,'RECAUDO 2015'!$A$10:$D$854,1,FALSE),0)</f>
        <v>101089</v>
      </c>
    </row>
    <row r="169" spans="1:5" x14ac:dyDescent="0.25">
      <c r="A169">
        <v>102051</v>
      </c>
      <c r="B169" s="48">
        <v>1</v>
      </c>
      <c r="C169" t="s">
        <v>665</v>
      </c>
      <c r="D169">
        <v>322200</v>
      </c>
      <c r="E169">
        <f>IFERROR(VLOOKUP('RECAUDO 2014'!A169,'RECAUDO 2015'!$A$10:$D$854,1,FALSE),0)</f>
        <v>102051</v>
      </c>
    </row>
    <row r="170" spans="1:5" x14ac:dyDescent="0.25">
      <c r="A170">
        <v>103008</v>
      </c>
      <c r="B170" s="48">
        <v>1</v>
      </c>
      <c r="C170" t="s">
        <v>533</v>
      </c>
      <c r="D170">
        <v>320300</v>
      </c>
      <c r="E170">
        <f>IFERROR(VLOOKUP('RECAUDO 2014'!A170,'RECAUDO 2015'!$A$10:$D$854,1,FALSE),0)</f>
        <v>103008</v>
      </c>
    </row>
    <row r="171" spans="1:5" x14ac:dyDescent="0.25">
      <c r="A171">
        <v>102035</v>
      </c>
      <c r="B171" s="48">
        <v>1</v>
      </c>
      <c r="C171" t="s">
        <v>45</v>
      </c>
      <c r="D171">
        <v>318000</v>
      </c>
      <c r="E171">
        <f>IFERROR(VLOOKUP('RECAUDO 2014'!A171,'RECAUDO 2015'!$A$10:$D$854,1,FALSE),0)</f>
        <v>102035</v>
      </c>
    </row>
    <row r="172" spans="1:5" x14ac:dyDescent="0.25">
      <c r="A172">
        <v>103034</v>
      </c>
      <c r="B172" s="48">
        <v>1</v>
      </c>
      <c r="C172" t="s">
        <v>767</v>
      </c>
      <c r="D172">
        <v>315000</v>
      </c>
      <c r="E172">
        <f>IFERROR(VLOOKUP('RECAUDO 2014'!A172,'RECAUDO 2015'!$A$10:$D$854,1,FALSE),0)</f>
        <v>103034</v>
      </c>
    </row>
    <row r="173" spans="1:5" x14ac:dyDescent="0.25">
      <c r="A173">
        <v>102002</v>
      </c>
      <c r="B173" s="48">
        <v>1</v>
      </c>
      <c r="C173" t="s">
        <v>687</v>
      </c>
      <c r="D173">
        <v>311100</v>
      </c>
      <c r="E173">
        <f>IFERROR(VLOOKUP('RECAUDO 2014'!A173,'RECAUDO 2015'!$A$10:$D$854,1,FALSE),0)</f>
        <v>102002</v>
      </c>
    </row>
    <row r="174" spans="1:5" x14ac:dyDescent="0.25">
      <c r="A174">
        <v>102069</v>
      </c>
      <c r="B174" s="48">
        <v>1</v>
      </c>
      <c r="C174" t="s">
        <v>604</v>
      </c>
      <c r="D174">
        <v>309300</v>
      </c>
      <c r="E174">
        <f>IFERROR(VLOOKUP('RECAUDO 2014'!A174,'RECAUDO 2015'!$A$10:$D$854,1,FALSE),0)</f>
        <v>102069</v>
      </c>
    </row>
    <row r="175" spans="1:5" x14ac:dyDescent="0.25">
      <c r="A175">
        <v>101136</v>
      </c>
      <c r="B175" s="48">
        <v>1</v>
      </c>
      <c r="C175" t="s">
        <v>496</v>
      </c>
      <c r="D175">
        <v>305800</v>
      </c>
      <c r="E175">
        <f>IFERROR(VLOOKUP('RECAUDO 2014'!A175,'RECAUDO 2015'!$A$10:$D$854,1,FALSE),0)</f>
        <v>101136</v>
      </c>
    </row>
    <row r="176" spans="1:5" x14ac:dyDescent="0.25">
      <c r="A176">
        <v>102044</v>
      </c>
      <c r="B176" s="48">
        <v>1</v>
      </c>
      <c r="C176" t="s">
        <v>686</v>
      </c>
      <c r="D176">
        <v>302000</v>
      </c>
      <c r="E176">
        <f>IFERROR(VLOOKUP('RECAUDO 2014'!A176,'RECAUDO 2015'!$A$10:$D$854,1,FALSE),0)</f>
        <v>102044</v>
      </c>
    </row>
    <row r="177" spans="1:5" x14ac:dyDescent="0.25">
      <c r="A177">
        <v>101103</v>
      </c>
      <c r="B177" s="48">
        <v>1</v>
      </c>
      <c r="C177" t="s">
        <v>605</v>
      </c>
      <c r="D177">
        <v>301800</v>
      </c>
      <c r="E177">
        <f>IFERROR(VLOOKUP('RECAUDO 2014'!A177,'RECAUDO 2015'!$A$10:$D$854,1,FALSE),0)</f>
        <v>0</v>
      </c>
    </row>
    <row r="178" spans="1:5" x14ac:dyDescent="0.25">
      <c r="A178">
        <v>102081</v>
      </c>
      <c r="B178" s="48">
        <v>1</v>
      </c>
      <c r="C178" t="s">
        <v>538</v>
      </c>
      <c r="D178">
        <v>300700</v>
      </c>
      <c r="E178">
        <f>IFERROR(VLOOKUP('RECAUDO 2014'!A178,'RECAUDO 2015'!$A$10:$D$854,1,FALSE),0)</f>
        <v>102081</v>
      </c>
    </row>
    <row r="179" spans="1:5" x14ac:dyDescent="0.25">
      <c r="A179">
        <v>102118</v>
      </c>
      <c r="B179" s="48">
        <v>1</v>
      </c>
      <c r="C179" t="s">
        <v>721</v>
      </c>
      <c r="D179">
        <v>300000</v>
      </c>
      <c r="E179">
        <f>IFERROR(VLOOKUP('RECAUDO 2014'!A179,'RECAUDO 2015'!$A$10:$D$854,1,FALSE),0)</f>
        <v>102118</v>
      </c>
    </row>
    <row r="180" spans="1:5" x14ac:dyDescent="0.25">
      <c r="A180">
        <v>101048</v>
      </c>
      <c r="B180" s="48">
        <v>1</v>
      </c>
      <c r="C180" t="s">
        <v>454</v>
      </c>
      <c r="D180">
        <v>291500</v>
      </c>
      <c r="E180">
        <f>IFERROR(VLOOKUP('RECAUDO 2014'!A180,'RECAUDO 2015'!$A$10:$D$854,1,FALSE),0)</f>
        <v>101048</v>
      </c>
    </row>
    <row r="181" spans="1:5" x14ac:dyDescent="0.25">
      <c r="A181">
        <v>102070</v>
      </c>
      <c r="B181" s="48">
        <v>1</v>
      </c>
      <c r="C181" t="s">
        <v>688</v>
      </c>
      <c r="D181">
        <v>290600</v>
      </c>
      <c r="E181">
        <f>IFERROR(VLOOKUP('RECAUDO 2014'!A181,'RECAUDO 2015'!$A$10:$D$854,1,FALSE),0)</f>
        <v>102070</v>
      </c>
    </row>
    <row r="182" spans="1:5" x14ac:dyDescent="0.25">
      <c r="A182">
        <v>102005</v>
      </c>
      <c r="B182" s="48">
        <v>1</v>
      </c>
      <c r="C182" t="s">
        <v>41</v>
      </c>
      <c r="D182">
        <v>286200</v>
      </c>
      <c r="E182">
        <f>IFERROR(VLOOKUP('RECAUDO 2014'!A182,'RECAUDO 2015'!$A$10:$D$854,1,FALSE),0)</f>
        <v>102005</v>
      </c>
    </row>
    <row r="183" spans="1:5" x14ac:dyDescent="0.25">
      <c r="A183">
        <v>101153</v>
      </c>
      <c r="B183" s="48">
        <v>1</v>
      </c>
      <c r="C183" t="s">
        <v>486</v>
      </c>
      <c r="D183">
        <v>284700</v>
      </c>
      <c r="E183">
        <f>IFERROR(VLOOKUP('RECAUDO 2014'!A183,'RECAUDO 2015'!$A$10:$D$854,1,FALSE),0)</f>
        <v>101153</v>
      </c>
    </row>
    <row r="184" spans="1:5" x14ac:dyDescent="0.25">
      <c r="A184">
        <v>101087</v>
      </c>
      <c r="B184" s="48">
        <v>1</v>
      </c>
      <c r="C184" t="s">
        <v>455</v>
      </c>
      <c r="D184">
        <v>259700</v>
      </c>
      <c r="E184">
        <f>IFERROR(VLOOKUP('RECAUDO 2014'!A184,'RECAUDO 2015'!$A$10:$D$854,1,FALSE),0)</f>
        <v>101087</v>
      </c>
    </row>
    <row r="185" spans="1:5" x14ac:dyDescent="0.25">
      <c r="A185">
        <v>101079</v>
      </c>
      <c r="B185" s="48">
        <v>1</v>
      </c>
      <c r="C185" t="s">
        <v>483</v>
      </c>
      <c r="D185">
        <v>258000</v>
      </c>
      <c r="E185">
        <f>IFERROR(VLOOKUP('RECAUDO 2014'!A185,'RECAUDO 2015'!$A$10:$D$854,1,FALSE),0)</f>
        <v>101079</v>
      </c>
    </row>
    <row r="186" spans="1:5" x14ac:dyDescent="0.25">
      <c r="A186">
        <v>102116</v>
      </c>
      <c r="B186" s="48">
        <v>1</v>
      </c>
      <c r="C186" t="s">
        <v>523</v>
      </c>
      <c r="D186">
        <v>255200</v>
      </c>
      <c r="E186">
        <f>IFERROR(VLOOKUP('RECAUDO 2014'!A186,'RECAUDO 2015'!$A$10:$D$854,1,FALSE),0)</f>
        <v>102116</v>
      </c>
    </row>
    <row r="187" spans="1:5" x14ac:dyDescent="0.25">
      <c r="A187">
        <v>102067</v>
      </c>
      <c r="B187" s="48">
        <v>1</v>
      </c>
      <c r="C187" t="s">
        <v>684</v>
      </c>
      <c r="D187">
        <v>251200</v>
      </c>
      <c r="E187">
        <f>IFERROR(VLOOKUP('RECAUDO 2014'!A187,'RECAUDO 2015'!$A$10:$D$854,1,FALSE),0)</f>
        <v>102067</v>
      </c>
    </row>
    <row r="188" spans="1:5" x14ac:dyDescent="0.25">
      <c r="A188">
        <v>102094</v>
      </c>
      <c r="B188" s="48">
        <v>1</v>
      </c>
      <c r="C188" t="s">
        <v>616</v>
      </c>
      <c r="D188">
        <v>237200</v>
      </c>
      <c r="E188">
        <f>IFERROR(VLOOKUP('RECAUDO 2014'!A188,'RECAUDO 2015'!$A$10:$D$854,1,FALSE),0)</f>
        <v>102094</v>
      </c>
    </row>
    <row r="189" spans="1:5" x14ac:dyDescent="0.25">
      <c r="A189">
        <v>102103</v>
      </c>
      <c r="B189" s="48">
        <v>1</v>
      </c>
      <c r="C189" t="s">
        <v>522</v>
      </c>
      <c r="D189">
        <v>206600</v>
      </c>
      <c r="E189">
        <f>IFERROR(VLOOKUP('RECAUDO 2014'!A189,'RECAUDO 2015'!$A$10:$D$854,1,FALSE),0)</f>
        <v>102103</v>
      </c>
    </row>
    <row r="190" spans="1:5" x14ac:dyDescent="0.25">
      <c r="A190">
        <v>101099</v>
      </c>
      <c r="B190" s="48">
        <v>1</v>
      </c>
      <c r="C190" t="s">
        <v>567</v>
      </c>
      <c r="D190">
        <v>193800</v>
      </c>
      <c r="E190">
        <f>IFERROR(VLOOKUP('RECAUDO 2014'!A190,'RECAUDO 2015'!$A$10:$D$854,1,FALSE),0)</f>
        <v>101099</v>
      </c>
    </row>
    <row r="191" spans="1:5" x14ac:dyDescent="0.25">
      <c r="A191">
        <v>102145</v>
      </c>
      <c r="B191" s="48">
        <v>1</v>
      </c>
      <c r="C191" t="s">
        <v>599</v>
      </c>
      <c r="D191">
        <v>190300</v>
      </c>
      <c r="E191">
        <f>IFERROR(VLOOKUP('RECAUDO 2014'!A191,'RECAUDO 2015'!$A$10:$D$854,1,FALSE),0)</f>
        <v>0</v>
      </c>
    </row>
    <row r="192" spans="1:5" x14ac:dyDescent="0.25">
      <c r="A192">
        <v>103040</v>
      </c>
      <c r="B192" s="48">
        <v>1</v>
      </c>
      <c r="C192" t="s">
        <v>787</v>
      </c>
      <c r="D192">
        <v>190100</v>
      </c>
      <c r="E192">
        <f>IFERROR(VLOOKUP('RECAUDO 2014'!A192,'RECAUDO 2015'!$A$10:$D$854,1,FALSE),0)</f>
        <v>0</v>
      </c>
    </row>
    <row r="193" spans="1:5" x14ac:dyDescent="0.25">
      <c r="A193">
        <v>102060</v>
      </c>
      <c r="B193" s="48">
        <v>1</v>
      </c>
      <c r="C193" t="s">
        <v>724</v>
      </c>
      <c r="D193">
        <v>179900</v>
      </c>
      <c r="E193">
        <f>IFERROR(VLOOKUP('RECAUDO 2014'!A193,'RECAUDO 2015'!$A$10:$D$854,1,FALSE),0)</f>
        <v>0</v>
      </c>
    </row>
    <row r="194" spans="1:5" x14ac:dyDescent="0.25">
      <c r="A194">
        <v>102046</v>
      </c>
      <c r="B194" s="48">
        <v>1</v>
      </c>
      <c r="C194" t="s">
        <v>539</v>
      </c>
      <c r="D194">
        <v>178300</v>
      </c>
      <c r="E194">
        <f>IFERROR(VLOOKUP('RECAUDO 2014'!A194,'RECAUDO 2015'!$A$10:$D$854,1,FALSE),0)</f>
        <v>102046</v>
      </c>
    </row>
    <row r="195" spans="1:5" x14ac:dyDescent="0.25">
      <c r="A195">
        <v>102013</v>
      </c>
      <c r="B195" s="48">
        <v>1</v>
      </c>
      <c r="C195" t="s">
        <v>78</v>
      </c>
      <c r="D195">
        <v>177700</v>
      </c>
      <c r="E195">
        <f>IFERROR(VLOOKUP('RECAUDO 2014'!A195,'RECAUDO 2015'!$A$10:$D$854,1,FALSE),0)</f>
        <v>102013</v>
      </c>
    </row>
    <row r="196" spans="1:5" x14ac:dyDescent="0.25">
      <c r="A196">
        <v>102097</v>
      </c>
      <c r="B196" s="48">
        <v>1</v>
      </c>
      <c r="C196" t="s">
        <v>595</v>
      </c>
      <c r="D196">
        <v>166800</v>
      </c>
      <c r="E196">
        <f>IFERROR(VLOOKUP('RECAUDO 2014'!A196,'RECAUDO 2015'!$A$10:$D$854,1,FALSE),0)</f>
        <v>102097</v>
      </c>
    </row>
    <row r="197" spans="1:5" x14ac:dyDescent="0.25">
      <c r="A197">
        <v>132016</v>
      </c>
      <c r="B197" s="48">
        <v>1</v>
      </c>
      <c r="C197" t="s">
        <v>639</v>
      </c>
      <c r="D197">
        <v>160000</v>
      </c>
      <c r="E197">
        <f>IFERROR(VLOOKUP('RECAUDO 2014'!A197,'RECAUDO 2015'!$A$10:$D$854,1,FALSE),0)</f>
        <v>0</v>
      </c>
    </row>
    <row r="198" spans="1:5" x14ac:dyDescent="0.25">
      <c r="A198">
        <v>102010</v>
      </c>
      <c r="B198" s="48">
        <v>1</v>
      </c>
      <c r="C198" t="s">
        <v>820</v>
      </c>
      <c r="D198">
        <v>141800</v>
      </c>
      <c r="E198">
        <f>IFERROR(VLOOKUP('RECAUDO 2014'!A198,'RECAUDO 2015'!$A$10:$D$854,1,FALSE),0)</f>
        <v>102010</v>
      </c>
    </row>
    <row r="199" spans="1:5" x14ac:dyDescent="0.25">
      <c r="A199">
        <v>102122</v>
      </c>
      <c r="B199" s="48">
        <v>1</v>
      </c>
      <c r="C199" t="s">
        <v>685</v>
      </c>
      <c r="D199">
        <v>129600</v>
      </c>
      <c r="E199">
        <f>IFERROR(VLOOKUP('RECAUDO 2014'!A199,'RECAUDO 2015'!$A$10:$D$854,1,FALSE),0)</f>
        <v>0</v>
      </c>
    </row>
    <row r="200" spans="1:5" x14ac:dyDescent="0.25">
      <c r="A200">
        <v>101105</v>
      </c>
      <c r="B200" s="48">
        <v>1</v>
      </c>
      <c r="C200" t="s">
        <v>509</v>
      </c>
      <c r="D200">
        <v>129100</v>
      </c>
      <c r="E200">
        <f>IFERROR(VLOOKUP('RECAUDO 2014'!A200,'RECAUDO 2015'!$A$10:$D$854,1,FALSE),0)</f>
        <v>101105</v>
      </c>
    </row>
    <row r="201" spans="1:5" x14ac:dyDescent="0.25">
      <c r="A201">
        <v>102050</v>
      </c>
      <c r="B201" s="48">
        <v>1</v>
      </c>
      <c r="C201" t="s">
        <v>600</v>
      </c>
      <c r="D201">
        <v>122400</v>
      </c>
      <c r="E201">
        <f>IFERROR(VLOOKUP('RECAUDO 2014'!A201,'RECAUDO 2015'!$A$10:$D$854,1,FALSE),0)</f>
        <v>102050</v>
      </c>
    </row>
    <row r="202" spans="1:5" x14ac:dyDescent="0.25">
      <c r="A202">
        <v>101158</v>
      </c>
      <c r="B202" s="48">
        <v>1</v>
      </c>
      <c r="C202" t="s">
        <v>811</v>
      </c>
      <c r="D202">
        <v>120600</v>
      </c>
      <c r="E202">
        <f>IFERROR(VLOOKUP('RECAUDO 2014'!A202,'RECAUDO 2015'!$A$10:$D$854,1,FALSE),0)</f>
        <v>101158</v>
      </c>
    </row>
    <row r="203" spans="1:5" x14ac:dyDescent="0.25">
      <c r="A203">
        <v>101108</v>
      </c>
      <c r="B203" s="48">
        <v>1</v>
      </c>
      <c r="C203" t="s">
        <v>692</v>
      </c>
      <c r="D203">
        <v>120400</v>
      </c>
      <c r="E203">
        <f>IFERROR(VLOOKUP('RECAUDO 2014'!A203,'RECAUDO 2015'!$A$10:$D$854,1,FALSE),0)</f>
        <v>101108</v>
      </c>
    </row>
    <row r="204" spans="1:5" x14ac:dyDescent="0.25">
      <c r="A204">
        <v>101077</v>
      </c>
      <c r="B204" s="48">
        <v>1</v>
      </c>
      <c r="C204" t="s">
        <v>842</v>
      </c>
      <c r="D204">
        <v>108800</v>
      </c>
      <c r="E204">
        <f>IFERROR(VLOOKUP('RECAUDO 2014'!A204,'RECAUDO 2015'!$A$10:$D$854,1,FALSE),0)</f>
        <v>101077</v>
      </c>
    </row>
    <row r="205" spans="1:5" x14ac:dyDescent="0.25">
      <c r="A205">
        <v>102023</v>
      </c>
      <c r="B205" s="48">
        <v>1</v>
      </c>
      <c r="C205" t="s">
        <v>179</v>
      </c>
      <c r="D205">
        <v>102500</v>
      </c>
      <c r="E205">
        <f>IFERROR(VLOOKUP('RECAUDO 2014'!A205,'RECAUDO 2015'!$A$10:$D$854,1,FALSE),0)</f>
        <v>102023</v>
      </c>
    </row>
    <row r="206" spans="1:5" x14ac:dyDescent="0.25">
      <c r="A206">
        <v>102109</v>
      </c>
      <c r="B206" s="48">
        <v>1</v>
      </c>
      <c r="C206" t="s">
        <v>492</v>
      </c>
      <c r="D206">
        <v>94100</v>
      </c>
      <c r="E206">
        <f>IFERROR(VLOOKUP('RECAUDO 2014'!A206,'RECAUDO 2015'!$A$10:$D$854,1,FALSE),0)</f>
        <v>102109</v>
      </c>
    </row>
    <row r="207" spans="1:5" x14ac:dyDescent="0.25">
      <c r="A207">
        <v>102104</v>
      </c>
      <c r="B207" s="48">
        <v>1</v>
      </c>
      <c r="C207" t="s">
        <v>827</v>
      </c>
      <c r="D207">
        <v>92500</v>
      </c>
      <c r="E207">
        <f>IFERROR(VLOOKUP('RECAUDO 2014'!A207,'RECAUDO 2015'!$A$10:$D$854,1,FALSE),0)</f>
        <v>0</v>
      </c>
    </row>
    <row r="208" spans="1:5" x14ac:dyDescent="0.25">
      <c r="A208">
        <v>102043</v>
      </c>
      <c r="B208" s="48">
        <v>1</v>
      </c>
      <c r="C208" t="s">
        <v>537</v>
      </c>
      <c r="D208">
        <v>91000</v>
      </c>
      <c r="E208">
        <f>IFERROR(VLOOKUP('RECAUDO 2014'!A208,'RECAUDO 2015'!$A$10:$D$854,1,FALSE),0)</f>
        <v>102043</v>
      </c>
    </row>
    <row r="209" spans="1:5" x14ac:dyDescent="0.25">
      <c r="A209">
        <v>103019</v>
      </c>
      <c r="B209" s="48">
        <v>1</v>
      </c>
      <c r="C209" t="s">
        <v>645</v>
      </c>
      <c r="D209">
        <v>90300</v>
      </c>
      <c r="E209">
        <f>IFERROR(VLOOKUP('RECAUDO 2014'!A209,'RECAUDO 2015'!$A$10:$D$854,1,FALSE),0)</f>
        <v>103019</v>
      </c>
    </row>
    <row r="210" spans="1:5" x14ac:dyDescent="0.25">
      <c r="A210">
        <v>102088</v>
      </c>
      <c r="B210" s="48">
        <v>1</v>
      </c>
      <c r="C210" t="s">
        <v>670</v>
      </c>
      <c r="D210">
        <v>88100</v>
      </c>
      <c r="E210">
        <f>IFERROR(VLOOKUP('RECAUDO 2014'!A210,'RECAUDO 2015'!$A$10:$D$854,1,FALSE),0)</f>
        <v>102088</v>
      </c>
    </row>
    <row r="211" spans="1:5" x14ac:dyDescent="0.25">
      <c r="A211">
        <v>102054</v>
      </c>
      <c r="B211" s="48">
        <v>1</v>
      </c>
      <c r="C211" t="s">
        <v>846</v>
      </c>
      <c r="D211">
        <v>79500</v>
      </c>
      <c r="E211">
        <f>IFERROR(VLOOKUP('RECAUDO 2014'!A211,'RECAUDO 2015'!$A$10:$D$854,1,FALSE),0)</f>
        <v>102054</v>
      </c>
    </row>
    <row r="212" spans="1:5" x14ac:dyDescent="0.25">
      <c r="A212">
        <v>102108</v>
      </c>
      <c r="B212" s="48">
        <v>1</v>
      </c>
      <c r="C212" t="s">
        <v>550</v>
      </c>
      <c r="D212">
        <v>77400</v>
      </c>
      <c r="E212">
        <f>IFERROR(VLOOKUP('RECAUDO 2014'!A212,'RECAUDO 2015'!$A$10:$D$854,1,FALSE),0)</f>
        <v>102108</v>
      </c>
    </row>
    <row r="213" spans="1:5" x14ac:dyDescent="0.25">
      <c r="A213">
        <v>102111</v>
      </c>
      <c r="B213" s="48">
        <v>1</v>
      </c>
      <c r="C213" t="s">
        <v>674</v>
      </c>
      <c r="D213">
        <v>72500</v>
      </c>
      <c r="E213">
        <f>IFERROR(VLOOKUP('RECAUDO 2014'!A213,'RECAUDO 2015'!$A$10:$D$854,1,FALSE),0)</f>
        <v>102111</v>
      </c>
    </row>
    <row r="214" spans="1:5" x14ac:dyDescent="0.25">
      <c r="A214">
        <v>132013</v>
      </c>
      <c r="B214" s="48">
        <v>1</v>
      </c>
      <c r="C214" t="s">
        <v>672</v>
      </c>
      <c r="D214">
        <v>64106</v>
      </c>
      <c r="E214">
        <f>IFERROR(VLOOKUP('RECAUDO 2014'!A214,'RECAUDO 2015'!$A$10:$D$854,1,FALSE),0)</f>
        <v>132013</v>
      </c>
    </row>
    <row r="215" spans="1:5" x14ac:dyDescent="0.25">
      <c r="A215">
        <v>103014</v>
      </c>
      <c r="B215" s="48">
        <v>1</v>
      </c>
      <c r="C215" t="s">
        <v>690</v>
      </c>
      <c r="D215">
        <v>62500</v>
      </c>
      <c r="E215">
        <f>IFERROR(VLOOKUP('RECAUDO 2014'!A215,'RECAUDO 2015'!$A$10:$D$854,1,FALSE),0)</f>
        <v>103014</v>
      </c>
    </row>
    <row r="216" spans="1:5" x14ac:dyDescent="0.25">
      <c r="A216">
        <v>102022</v>
      </c>
      <c r="B216" s="48">
        <v>1</v>
      </c>
      <c r="C216" t="s">
        <v>689</v>
      </c>
      <c r="D216">
        <v>58800</v>
      </c>
      <c r="E216">
        <f>IFERROR(VLOOKUP('RECAUDO 2014'!A216,'RECAUDO 2015'!$A$10:$D$854,1,FALSE),0)</f>
        <v>0</v>
      </c>
    </row>
    <row r="217" spans="1:5" x14ac:dyDescent="0.25">
      <c r="A217">
        <v>101093</v>
      </c>
      <c r="B217" s="48">
        <v>1</v>
      </c>
      <c r="C217" t="s">
        <v>494</v>
      </c>
      <c r="D217">
        <v>58400</v>
      </c>
      <c r="E217">
        <f>IFERROR(VLOOKUP('RECAUDO 2014'!A217,'RECAUDO 2015'!$A$10:$D$854,1,FALSE),0)</f>
        <v>0</v>
      </c>
    </row>
    <row r="218" spans="1:5" x14ac:dyDescent="0.25">
      <c r="A218">
        <v>102056</v>
      </c>
      <c r="B218" s="48">
        <v>1</v>
      </c>
      <c r="C218" t="s">
        <v>813</v>
      </c>
      <c r="D218">
        <v>57900</v>
      </c>
      <c r="E218">
        <f>IFERROR(VLOOKUP('RECAUDO 2014'!A218,'RECAUDO 2015'!$A$10:$D$854,1,FALSE),0)</f>
        <v>0</v>
      </c>
    </row>
    <row r="219" spans="1:5" x14ac:dyDescent="0.25">
      <c r="A219">
        <v>101090</v>
      </c>
      <c r="B219" s="48">
        <v>1</v>
      </c>
      <c r="C219" t="s">
        <v>836</v>
      </c>
      <c r="D219">
        <v>55400</v>
      </c>
      <c r="E219">
        <f>IFERROR(VLOOKUP('RECAUDO 2014'!A219,'RECAUDO 2015'!$A$10:$D$854,1,FALSE),0)</f>
        <v>101090</v>
      </c>
    </row>
    <row r="220" spans="1:5" x14ac:dyDescent="0.25">
      <c r="A220">
        <v>102100</v>
      </c>
      <c r="B220" s="48">
        <v>1</v>
      </c>
      <c r="C220" t="s">
        <v>671</v>
      </c>
      <c r="D220">
        <v>45500</v>
      </c>
      <c r="E220">
        <f>IFERROR(VLOOKUP('RECAUDO 2014'!A220,'RECAUDO 2015'!$A$10:$D$854,1,FALSE),0)</f>
        <v>102100</v>
      </c>
    </row>
    <row r="221" spans="1:5" x14ac:dyDescent="0.25">
      <c r="A221">
        <v>132012</v>
      </c>
      <c r="B221" s="48">
        <v>1</v>
      </c>
      <c r="C221" t="s">
        <v>822</v>
      </c>
      <c r="D221">
        <v>32800</v>
      </c>
      <c r="E221">
        <f>IFERROR(VLOOKUP('RECAUDO 2014'!A221,'RECAUDO 2015'!$A$10:$D$854,1,FALSE),0)</f>
        <v>0</v>
      </c>
    </row>
    <row r="222" spans="1:5" x14ac:dyDescent="0.25">
      <c r="A222">
        <v>101070</v>
      </c>
      <c r="B222" s="48">
        <v>1</v>
      </c>
      <c r="C222" t="s">
        <v>565</v>
      </c>
      <c r="D222">
        <v>26700</v>
      </c>
      <c r="E222">
        <f>IFERROR(VLOOKUP('RECAUDO 2014'!A222,'RECAUDO 2015'!$A$10:$D$854,1,FALSE),0)</f>
        <v>101070</v>
      </c>
    </row>
    <row r="223" spans="1:5" x14ac:dyDescent="0.25">
      <c r="A223">
        <v>10001</v>
      </c>
      <c r="B223" s="48">
        <v>1</v>
      </c>
      <c r="C223" t="s">
        <v>693</v>
      </c>
      <c r="D223">
        <v>0</v>
      </c>
      <c r="E223">
        <f>IFERROR(VLOOKUP('RECAUDO 2014'!A223,'RECAUDO 2015'!$A$10:$D$854,1,FALSE),0)</f>
        <v>0</v>
      </c>
    </row>
    <row r="224" spans="1:5" x14ac:dyDescent="0.25">
      <c r="A224">
        <v>101102</v>
      </c>
      <c r="B224" s="48">
        <v>1</v>
      </c>
      <c r="C224" t="s">
        <v>472</v>
      </c>
      <c r="D224">
        <v>-122600</v>
      </c>
      <c r="E224">
        <f>IFERROR(VLOOKUP('RECAUDO 2014'!A224,'RECAUDO 2015'!$A$10:$D$854,1,FALSE),0)</f>
        <v>101102</v>
      </c>
    </row>
    <row r="225" spans="1:5" x14ac:dyDescent="0.25">
      <c r="A225">
        <v>101005</v>
      </c>
      <c r="B225" s="48">
        <v>1</v>
      </c>
      <c r="C225" t="s">
        <v>694</v>
      </c>
      <c r="D225">
        <v>-181000</v>
      </c>
      <c r="E225">
        <f>IFERROR(VLOOKUP('RECAUDO 2014'!A225,'RECAUDO 2015'!$A$10:$D$854,1,FALSE),0)</f>
        <v>101005</v>
      </c>
    </row>
    <row r="226" spans="1:5" x14ac:dyDescent="0.25">
      <c r="A226">
        <v>101008</v>
      </c>
      <c r="B226" s="48">
        <v>1</v>
      </c>
      <c r="C226" t="s">
        <v>370</v>
      </c>
      <c r="D226">
        <v>-417995</v>
      </c>
      <c r="E226">
        <f>IFERROR(VLOOKUP('RECAUDO 2014'!A226,'RECAUDO 2015'!$A$10:$D$854,1,FALSE),0)</f>
        <v>101008</v>
      </c>
    </row>
    <row r="227" spans="1:5" x14ac:dyDescent="0.25">
      <c r="A227">
        <v>209001</v>
      </c>
      <c r="B227" s="48">
        <v>2</v>
      </c>
      <c r="C227" t="s">
        <v>69</v>
      </c>
      <c r="D227">
        <v>2774380741</v>
      </c>
      <c r="E227">
        <f>IFERROR(VLOOKUP('RECAUDO 2014'!A227,'RECAUDO 2015'!$A$10:$D$854,1,FALSE),0)</f>
        <v>209001</v>
      </c>
    </row>
    <row r="228" spans="1:5" x14ac:dyDescent="0.25">
      <c r="A228">
        <v>209006</v>
      </c>
      <c r="B228" s="48">
        <v>2</v>
      </c>
      <c r="C228" t="s">
        <v>74</v>
      </c>
      <c r="D228">
        <v>203276900</v>
      </c>
      <c r="E228">
        <f>IFERROR(VLOOKUP('RECAUDO 2014'!A228,'RECAUDO 2015'!$A$10:$D$854,1,FALSE),0)</f>
        <v>209006</v>
      </c>
    </row>
    <row r="229" spans="1:5" x14ac:dyDescent="0.25">
      <c r="A229">
        <v>209002</v>
      </c>
      <c r="B229" s="48">
        <v>2</v>
      </c>
      <c r="C229" t="s">
        <v>70</v>
      </c>
      <c r="D229">
        <v>165724100</v>
      </c>
      <c r="E229">
        <f>IFERROR(VLOOKUP('RECAUDO 2014'!A229,'RECAUDO 2015'!$A$10:$D$854,1,FALSE),0)</f>
        <v>209002</v>
      </c>
    </row>
    <row r="230" spans="1:5" x14ac:dyDescent="0.25">
      <c r="A230">
        <v>209004</v>
      </c>
      <c r="B230" s="48">
        <v>2</v>
      </c>
      <c r="C230" t="s">
        <v>72</v>
      </c>
      <c r="D230">
        <v>138602900</v>
      </c>
      <c r="E230">
        <f>IFERROR(VLOOKUP('RECAUDO 2014'!A230,'RECAUDO 2015'!$A$10:$D$854,1,FALSE),0)</f>
        <v>209004</v>
      </c>
    </row>
    <row r="231" spans="1:5" x14ac:dyDescent="0.25">
      <c r="A231">
        <v>209008</v>
      </c>
      <c r="B231" s="48">
        <v>2</v>
      </c>
      <c r="C231" t="s">
        <v>76</v>
      </c>
      <c r="D231">
        <v>85069700</v>
      </c>
      <c r="E231">
        <f>IFERROR(VLOOKUP('RECAUDO 2014'!A231,'RECAUDO 2015'!$A$10:$D$854,1,FALSE),0)</f>
        <v>209008</v>
      </c>
    </row>
    <row r="232" spans="1:5" x14ac:dyDescent="0.25">
      <c r="A232">
        <v>209126</v>
      </c>
      <c r="B232" s="48">
        <v>2</v>
      </c>
      <c r="C232" t="s">
        <v>791</v>
      </c>
      <c r="D232">
        <v>61686900</v>
      </c>
      <c r="E232">
        <f>IFERROR(VLOOKUP('RECAUDO 2014'!A232,'RECAUDO 2015'!$A$10:$D$854,1,FALSE),0)</f>
        <v>209126</v>
      </c>
    </row>
    <row r="233" spans="1:5" x14ac:dyDescent="0.25">
      <c r="A233">
        <v>209084</v>
      </c>
      <c r="B233" s="48">
        <v>2</v>
      </c>
      <c r="C233" t="s">
        <v>90</v>
      </c>
      <c r="D233">
        <v>57316400</v>
      </c>
      <c r="E233">
        <f>IFERROR(VLOOKUP('RECAUDO 2014'!A233,'RECAUDO 2015'!$A$10:$D$854,1,FALSE),0)</f>
        <v>209084</v>
      </c>
    </row>
    <row r="234" spans="1:5" x14ac:dyDescent="0.25">
      <c r="A234">
        <v>209003</v>
      </c>
      <c r="B234" s="48">
        <v>2</v>
      </c>
      <c r="C234" t="s">
        <v>71</v>
      </c>
      <c r="D234">
        <v>39004500</v>
      </c>
      <c r="E234">
        <f>IFERROR(VLOOKUP('RECAUDO 2014'!A234,'RECAUDO 2015'!$A$10:$D$854,1,FALSE),0)</f>
        <v>209003</v>
      </c>
    </row>
    <row r="235" spans="1:5" x14ac:dyDescent="0.25">
      <c r="A235">
        <v>209019</v>
      </c>
      <c r="B235" s="48">
        <v>2</v>
      </c>
      <c r="C235" t="s">
        <v>390</v>
      </c>
      <c r="D235">
        <v>37078600</v>
      </c>
      <c r="E235">
        <f>IFERROR(VLOOKUP('RECAUDO 2014'!A235,'RECAUDO 2015'!$A$10:$D$854,1,FALSE),0)</f>
        <v>209019</v>
      </c>
    </row>
    <row r="236" spans="1:5" x14ac:dyDescent="0.25">
      <c r="A236">
        <v>209122</v>
      </c>
      <c r="B236" s="48">
        <v>2</v>
      </c>
      <c r="C236" t="s">
        <v>333</v>
      </c>
      <c r="D236">
        <v>34884400</v>
      </c>
      <c r="E236">
        <f>IFERROR(VLOOKUP('RECAUDO 2014'!A236,'RECAUDO 2015'!$A$10:$D$854,1,FALSE),0)</f>
        <v>209122</v>
      </c>
    </row>
    <row r="237" spans="1:5" x14ac:dyDescent="0.25">
      <c r="A237">
        <v>209023</v>
      </c>
      <c r="B237" s="48">
        <v>2</v>
      </c>
      <c r="C237" t="s">
        <v>218</v>
      </c>
      <c r="D237">
        <v>34085700</v>
      </c>
      <c r="E237">
        <f>IFERROR(VLOOKUP('RECAUDO 2014'!A237,'RECAUDO 2015'!$A$10:$D$854,1,FALSE),0)</f>
        <v>209023</v>
      </c>
    </row>
    <row r="238" spans="1:5" x14ac:dyDescent="0.25">
      <c r="A238">
        <v>209102</v>
      </c>
      <c r="B238" s="48">
        <v>2</v>
      </c>
      <c r="C238" t="s">
        <v>355</v>
      </c>
      <c r="D238">
        <v>28476300</v>
      </c>
      <c r="E238">
        <f>IFERROR(VLOOKUP('RECAUDO 2014'!A238,'RECAUDO 2015'!$A$10:$D$854,1,FALSE),0)</f>
        <v>209102</v>
      </c>
    </row>
    <row r="239" spans="1:5" x14ac:dyDescent="0.25">
      <c r="A239">
        <v>209007</v>
      </c>
      <c r="B239" s="48">
        <v>2</v>
      </c>
      <c r="C239" t="s">
        <v>75</v>
      </c>
      <c r="D239">
        <v>28115445</v>
      </c>
      <c r="E239">
        <f>IFERROR(VLOOKUP('RECAUDO 2014'!A239,'RECAUDO 2015'!$A$10:$D$854,1,FALSE),0)</f>
        <v>209007</v>
      </c>
    </row>
    <row r="240" spans="1:5" x14ac:dyDescent="0.25">
      <c r="A240">
        <v>209039</v>
      </c>
      <c r="B240" s="48">
        <v>2</v>
      </c>
      <c r="C240" t="s">
        <v>81</v>
      </c>
      <c r="D240">
        <v>25763600</v>
      </c>
      <c r="E240">
        <f>IFERROR(VLOOKUP('RECAUDO 2014'!A240,'RECAUDO 2015'!$A$10:$D$854,1,FALSE),0)</f>
        <v>209039</v>
      </c>
    </row>
    <row r="241" spans="1:5" x14ac:dyDescent="0.25">
      <c r="A241">
        <v>209014</v>
      </c>
      <c r="B241" s="48">
        <v>2</v>
      </c>
      <c r="C241" t="s">
        <v>77</v>
      </c>
      <c r="D241">
        <v>23277000</v>
      </c>
      <c r="E241">
        <f>IFERROR(VLOOKUP('RECAUDO 2014'!A241,'RECAUDO 2015'!$A$10:$D$854,1,FALSE),0)</f>
        <v>209014</v>
      </c>
    </row>
    <row r="242" spans="1:5" x14ac:dyDescent="0.25">
      <c r="A242">
        <v>209065</v>
      </c>
      <c r="B242" s="48">
        <v>2</v>
      </c>
      <c r="C242" t="s">
        <v>288</v>
      </c>
      <c r="D242">
        <v>21559400</v>
      </c>
      <c r="E242">
        <f>IFERROR(VLOOKUP('RECAUDO 2014'!A242,'RECAUDO 2015'!$A$10:$D$854,1,FALSE),0)</f>
        <v>209065</v>
      </c>
    </row>
    <row r="243" spans="1:5" x14ac:dyDescent="0.25">
      <c r="A243">
        <v>209005</v>
      </c>
      <c r="B243" s="48">
        <v>2</v>
      </c>
      <c r="C243" t="s">
        <v>73</v>
      </c>
      <c r="D243">
        <v>21438400</v>
      </c>
      <c r="E243">
        <f>IFERROR(VLOOKUP('RECAUDO 2014'!A243,'RECAUDO 2015'!$A$10:$D$854,1,FALSE),0)</f>
        <v>209005</v>
      </c>
    </row>
    <row r="244" spans="1:5" x14ac:dyDescent="0.25">
      <c r="A244">
        <v>209058</v>
      </c>
      <c r="B244" s="48">
        <v>2</v>
      </c>
      <c r="C244" t="s">
        <v>331</v>
      </c>
      <c r="D244">
        <v>20969100</v>
      </c>
      <c r="E244">
        <f>IFERROR(VLOOKUP('RECAUDO 2014'!A244,'RECAUDO 2015'!$A$10:$D$854,1,FALSE),0)</f>
        <v>209058</v>
      </c>
    </row>
    <row r="245" spans="1:5" x14ac:dyDescent="0.25">
      <c r="A245">
        <v>209080</v>
      </c>
      <c r="B245" s="48">
        <v>2</v>
      </c>
      <c r="C245" t="s">
        <v>88</v>
      </c>
      <c r="D245">
        <v>19080390</v>
      </c>
      <c r="E245">
        <f>IFERROR(VLOOKUP('RECAUDO 2014'!A245,'RECAUDO 2015'!$A$10:$D$854,1,FALSE),0)</f>
        <v>209080</v>
      </c>
    </row>
    <row r="246" spans="1:5" x14ac:dyDescent="0.25">
      <c r="A246">
        <v>209047</v>
      </c>
      <c r="B246" s="48">
        <v>2</v>
      </c>
      <c r="C246" t="s">
        <v>354</v>
      </c>
      <c r="D246">
        <v>16273500</v>
      </c>
      <c r="E246">
        <f>IFERROR(VLOOKUP('RECAUDO 2014'!A246,'RECAUDO 2015'!$A$10:$D$854,1,FALSE),0)</f>
        <v>209047</v>
      </c>
    </row>
    <row r="247" spans="1:5" x14ac:dyDescent="0.25">
      <c r="A247">
        <v>209101</v>
      </c>
      <c r="B247" s="48">
        <v>2</v>
      </c>
      <c r="C247" t="s">
        <v>430</v>
      </c>
      <c r="D247">
        <v>16242200</v>
      </c>
      <c r="E247">
        <f>IFERROR(VLOOKUP('RECAUDO 2014'!A247,'RECAUDO 2015'!$A$10:$D$854,1,FALSE),0)</f>
        <v>209101</v>
      </c>
    </row>
    <row r="248" spans="1:5" x14ac:dyDescent="0.25">
      <c r="A248">
        <v>209105</v>
      </c>
      <c r="B248" s="48">
        <v>2</v>
      </c>
      <c r="C248" t="s">
        <v>497</v>
      </c>
      <c r="D248">
        <v>15943700</v>
      </c>
      <c r="E248">
        <f>IFERROR(VLOOKUP('RECAUDO 2014'!A248,'RECAUDO 2015'!$A$10:$D$854,1,FALSE),0)</f>
        <v>209105</v>
      </c>
    </row>
    <row r="249" spans="1:5" x14ac:dyDescent="0.25">
      <c r="A249">
        <v>209113</v>
      </c>
      <c r="B249" s="48">
        <v>2</v>
      </c>
      <c r="C249" t="s">
        <v>527</v>
      </c>
      <c r="D249">
        <v>15600800</v>
      </c>
      <c r="E249">
        <f>IFERROR(VLOOKUP('RECAUDO 2014'!A249,'RECAUDO 2015'!$A$10:$D$854,1,FALSE),0)</f>
        <v>209113</v>
      </c>
    </row>
    <row r="250" spans="1:5" x14ac:dyDescent="0.25">
      <c r="A250">
        <v>211001</v>
      </c>
      <c r="B250" s="48">
        <v>2</v>
      </c>
      <c r="C250" t="s">
        <v>95</v>
      </c>
      <c r="D250">
        <v>15330300</v>
      </c>
      <c r="E250">
        <f>IFERROR(VLOOKUP('RECAUDO 2014'!A250,'RECAUDO 2015'!$A$10:$D$854,1,FALSE),0)</f>
        <v>211001</v>
      </c>
    </row>
    <row r="251" spans="1:5" x14ac:dyDescent="0.25">
      <c r="A251">
        <v>209031</v>
      </c>
      <c r="B251" s="48">
        <v>2</v>
      </c>
      <c r="C251" t="s">
        <v>78</v>
      </c>
      <c r="D251">
        <v>14301500</v>
      </c>
      <c r="E251">
        <f>IFERROR(VLOOKUP('RECAUDO 2014'!A251,'RECAUDO 2015'!$A$10:$D$854,1,FALSE),0)</f>
        <v>209031</v>
      </c>
    </row>
    <row r="252" spans="1:5" x14ac:dyDescent="0.25">
      <c r="A252">
        <v>209083</v>
      </c>
      <c r="B252" s="48">
        <v>2</v>
      </c>
      <c r="C252" t="s">
        <v>473</v>
      </c>
      <c r="D252">
        <v>12724300</v>
      </c>
      <c r="E252">
        <f>IFERROR(VLOOKUP('RECAUDO 2014'!A252,'RECAUDO 2015'!$A$10:$D$854,1,FALSE),0)</f>
        <v>209083</v>
      </c>
    </row>
    <row r="253" spans="1:5" x14ac:dyDescent="0.25">
      <c r="A253">
        <v>209095</v>
      </c>
      <c r="B253" s="48">
        <v>2</v>
      </c>
      <c r="C253" t="s">
        <v>429</v>
      </c>
      <c r="D253">
        <v>12126400</v>
      </c>
      <c r="E253">
        <f>IFERROR(VLOOKUP('RECAUDO 2014'!A253,'RECAUDO 2015'!$A$10:$D$854,1,FALSE),0)</f>
        <v>209095</v>
      </c>
    </row>
    <row r="254" spans="1:5" x14ac:dyDescent="0.25">
      <c r="A254">
        <v>209040</v>
      </c>
      <c r="B254" s="48">
        <v>2</v>
      </c>
      <c r="C254" t="s">
        <v>82</v>
      </c>
      <c r="D254">
        <v>10393600</v>
      </c>
      <c r="E254">
        <f>IFERROR(VLOOKUP('RECAUDO 2014'!A254,'RECAUDO 2015'!$A$10:$D$854,1,FALSE),0)</f>
        <v>209040</v>
      </c>
    </row>
    <row r="255" spans="1:5" x14ac:dyDescent="0.25">
      <c r="A255">
        <v>209053</v>
      </c>
      <c r="B255" s="48">
        <v>2</v>
      </c>
      <c r="C255" t="s">
        <v>85</v>
      </c>
      <c r="D255">
        <v>10240000</v>
      </c>
      <c r="E255">
        <f>IFERROR(VLOOKUP('RECAUDO 2014'!A255,'RECAUDO 2015'!$A$10:$D$854,1,FALSE),0)</f>
        <v>209053</v>
      </c>
    </row>
    <row r="256" spans="1:5" x14ac:dyDescent="0.25">
      <c r="A256">
        <v>209042</v>
      </c>
      <c r="B256" s="48">
        <v>2</v>
      </c>
      <c r="C256" t="s">
        <v>307</v>
      </c>
      <c r="D256">
        <v>9935700</v>
      </c>
      <c r="E256">
        <f>IFERROR(VLOOKUP('RECAUDO 2014'!A256,'RECAUDO 2015'!$A$10:$D$854,1,FALSE),0)</f>
        <v>209042</v>
      </c>
    </row>
    <row r="257" spans="1:5" x14ac:dyDescent="0.25">
      <c r="A257">
        <v>209108</v>
      </c>
      <c r="B257" s="48">
        <v>2</v>
      </c>
      <c r="C257" t="s">
        <v>461</v>
      </c>
      <c r="D257">
        <v>9426300</v>
      </c>
      <c r="E257">
        <f>IFERROR(VLOOKUP('RECAUDO 2014'!A257,'RECAUDO 2015'!$A$10:$D$854,1,FALSE),0)</f>
        <v>209108</v>
      </c>
    </row>
    <row r="258" spans="1:5" x14ac:dyDescent="0.25">
      <c r="A258">
        <v>209086</v>
      </c>
      <c r="B258" s="48">
        <v>2</v>
      </c>
      <c r="C258" t="s">
        <v>91</v>
      </c>
      <c r="D258">
        <v>9083100</v>
      </c>
      <c r="E258">
        <f>IFERROR(VLOOKUP('RECAUDO 2014'!A258,'RECAUDO 2015'!$A$10:$D$854,1,FALSE),0)</f>
        <v>209086</v>
      </c>
    </row>
    <row r="259" spans="1:5" x14ac:dyDescent="0.25">
      <c r="A259">
        <v>209012</v>
      </c>
      <c r="B259" s="48">
        <v>2</v>
      </c>
      <c r="C259" t="s">
        <v>305</v>
      </c>
      <c r="D259">
        <v>9021000</v>
      </c>
      <c r="E259">
        <f>IFERROR(VLOOKUP('RECAUDO 2014'!A259,'RECAUDO 2015'!$A$10:$D$854,1,FALSE),0)</f>
        <v>209012</v>
      </c>
    </row>
    <row r="260" spans="1:5" x14ac:dyDescent="0.25">
      <c r="A260">
        <v>209090</v>
      </c>
      <c r="B260" s="48">
        <v>2</v>
      </c>
      <c r="C260" t="s">
        <v>453</v>
      </c>
      <c r="D260">
        <v>8485400</v>
      </c>
      <c r="E260">
        <f>IFERROR(VLOOKUP('RECAUDO 2014'!A260,'RECAUDO 2015'!$A$10:$D$854,1,FALSE),0)</f>
        <v>209090</v>
      </c>
    </row>
    <row r="261" spans="1:5" x14ac:dyDescent="0.25">
      <c r="A261">
        <v>209106</v>
      </c>
      <c r="B261" s="48">
        <v>2</v>
      </c>
      <c r="C261" t="s">
        <v>505</v>
      </c>
      <c r="D261">
        <v>8435900</v>
      </c>
      <c r="E261">
        <f>IFERROR(VLOOKUP('RECAUDO 2014'!A261,'RECAUDO 2015'!$A$10:$D$854,1,FALSE),0)</f>
        <v>209106</v>
      </c>
    </row>
    <row r="262" spans="1:5" x14ac:dyDescent="0.25">
      <c r="A262">
        <v>209082</v>
      </c>
      <c r="B262" s="48">
        <v>2</v>
      </c>
      <c r="C262" t="s">
        <v>89</v>
      </c>
      <c r="D262">
        <v>7977070</v>
      </c>
      <c r="E262">
        <f>IFERROR(VLOOKUP('RECAUDO 2014'!A262,'RECAUDO 2015'!$A$10:$D$854,1,FALSE),0)</f>
        <v>209082</v>
      </c>
    </row>
    <row r="263" spans="1:5" x14ac:dyDescent="0.25">
      <c r="A263">
        <v>209013</v>
      </c>
      <c r="B263" s="48">
        <v>2</v>
      </c>
      <c r="C263" t="s">
        <v>304</v>
      </c>
      <c r="D263">
        <v>7643300</v>
      </c>
      <c r="E263">
        <f>IFERROR(VLOOKUP('RECAUDO 2014'!A263,'RECAUDO 2015'!$A$10:$D$854,1,FALSE),0)</f>
        <v>209013</v>
      </c>
    </row>
    <row r="264" spans="1:5" x14ac:dyDescent="0.25">
      <c r="A264">
        <v>209041</v>
      </c>
      <c r="B264" s="48">
        <v>2</v>
      </c>
      <c r="C264" t="s">
        <v>347</v>
      </c>
      <c r="D264">
        <v>6773000</v>
      </c>
      <c r="E264">
        <f>IFERROR(VLOOKUP('RECAUDO 2014'!A264,'RECAUDO 2015'!$A$10:$D$854,1,FALSE),0)</f>
        <v>209041</v>
      </c>
    </row>
    <row r="265" spans="1:5" x14ac:dyDescent="0.25">
      <c r="A265">
        <v>209063</v>
      </c>
      <c r="B265" s="48">
        <v>2</v>
      </c>
      <c r="C265" t="s">
        <v>310</v>
      </c>
      <c r="D265">
        <v>6755800</v>
      </c>
      <c r="E265">
        <f>IFERROR(VLOOKUP('RECAUDO 2014'!A265,'RECAUDO 2015'!$A$10:$D$854,1,FALSE),0)</f>
        <v>209063</v>
      </c>
    </row>
    <row r="266" spans="1:5" x14ac:dyDescent="0.25">
      <c r="A266">
        <v>209036</v>
      </c>
      <c r="B266" s="48">
        <v>2</v>
      </c>
      <c r="C266" t="s">
        <v>80</v>
      </c>
      <c r="D266">
        <v>6583100</v>
      </c>
      <c r="E266">
        <f>IFERROR(VLOOKUP('RECAUDO 2014'!A266,'RECAUDO 2015'!$A$10:$D$854,1,FALSE),0)</f>
        <v>209036</v>
      </c>
    </row>
    <row r="267" spans="1:5" x14ac:dyDescent="0.25">
      <c r="A267">
        <v>209119</v>
      </c>
      <c r="B267" s="48">
        <v>2</v>
      </c>
      <c r="C267" t="s">
        <v>443</v>
      </c>
      <c r="D267">
        <v>6092600</v>
      </c>
      <c r="E267">
        <f>IFERROR(VLOOKUP('RECAUDO 2014'!A267,'RECAUDO 2015'!$A$10:$D$854,1,FALSE),0)</f>
        <v>209119</v>
      </c>
    </row>
    <row r="268" spans="1:5" x14ac:dyDescent="0.25">
      <c r="A268">
        <v>209075</v>
      </c>
      <c r="B268" s="48">
        <v>2</v>
      </c>
      <c r="C268" t="s">
        <v>294</v>
      </c>
      <c r="D268">
        <v>5972800</v>
      </c>
      <c r="E268">
        <f>IFERROR(VLOOKUP('RECAUDO 2014'!A268,'RECAUDO 2015'!$A$10:$D$854,1,FALSE),0)</f>
        <v>209075</v>
      </c>
    </row>
    <row r="269" spans="1:5" x14ac:dyDescent="0.25">
      <c r="A269">
        <v>209049</v>
      </c>
      <c r="B269" s="48">
        <v>2</v>
      </c>
      <c r="C269" t="s">
        <v>330</v>
      </c>
      <c r="D269">
        <v>5545550</v>
      </c>
      <c r="E269">
        <f>IFERROR(VLOOKUP('RECAUDO 2014'!A269,'RECAUDO 2015'!$A$10:$D$854,1,FALSE),0)</f>
        <v>209049</v>
      </c>
    </row>
    <row r="270" spans="1:5" x14ac:dyDescent="0.25">
      <c r="A270">
        <v>209046</v>
      </c>
      <c r="B270" s="48">
        <v>2</v>
      </c>
      <c r="C270" t="s">
        <v>353</v>
      </c>
      <c r="D270">
        <v>5467600</v>
      </c>
      <c r="E270">
        <f>IFERROR(VLOOKUP('RECAUDO 2014'!A270,'RECAUDO 2015'!$A$10:$D$854,1,FALSE),0)</f>
        <v>209046</v>
      </c>
    </row>
    <row r="271" spans="1:5" x14ac:dyDescent="0.25">
      <c r="A271">
        <v>209125</v>
      </c>
      <c r="B271" s="48">
        <v>2</v>
      </c>
      <c r="C271" t="s">
        <v>557</v>
      </c>
      <c r="D271">
        <v>5444000</v>
      </c>
      <c r="E271">
        <f>IFERROR(VLOOKUP('RECAUDO 2014'!A271,'RECAUDO 2015'!$A$10:$D$854,1,FALSE),0)</f>
        <v>209125</v>
      </c>
    </row>
    <row r="272" spans="1:5" x14ac:dyDescent="0.25">
      <c r="A272">
        <v>209020</v>
      </c>
      <c r="B272" s="48">
        <v>2</v>
      </c>
      <c r="C272" t="s">
        <v>344</v>
      </c>
      <c r="D272">
        <v>4936900</v>
      </c>
      <c r="E272">
        <f>IFERROR(VLOOKUP('RECAUDO 2014'!A272,'RECAUDO 2015'!$A$10:$D$854,1,FALSE),0)</f>
        <v>209020</v>
      </c>
    </row>
    <row r="273" spans="1:5" x14ac:dyDescent="0.25">
      <c r="A273">
        <v>209026</v>
      </c>
      <c r="B273" s="48">
        <v>2</v>
      </c>
      <c r="C273" t="s">
        <v>592</v>
      </c>
      <c r="D273">
        <v>4848200</v>
      </c>
      <c r="E273">
        <f>IFERROR(VLOOKUP('RECAUDO 2014'!A273,'RECAUDO 2015'!$A$10:$D$854,1,FALSE),0)</f>
        <v>209026</v>
      </c>
    </row>
    <row r="274" spans="1:5" x14ac:dyDescent="0.25">
      <c r="A274">
        <v>209017</v>
      </c>
      <c r="B274" s="48">
        <v>2</v>
      </c>
      <c r="C274" t="s">
        <v>396</v>
      </c>
      <c r="D274">
        <v>4739500</v>
      </c>
      <c r="E274">
        <f>IFERROR(VLOOKUP('RECAUDO 2014'!A274,'RECAUDO 2015'!$A$10:$D$854,1,FALSE),0)</f>
        <v>209017</v>
      </c>
    </row>
    <row r="275" spans="1:5" x14ac:dyDescent="0.25">
      <c r="A275">
        <v>209048</v>
      </c>
      <c r="B275" s="48">
        <v>2</v>
      </c>
      <c r="C275" t="s">
        <v>83</v>
      </c>
      <c r="D275">
        <v>4397000</v>
      </c>
      <c r="E275">
        <f>IFERROR(VLOOKUP('RECAUDO 2014'!A275,'RECAUDO 2015'!$A$10:$D$854,1,FALSE),0)</f>
        <v>209048</v>
      </c>
    </row>
    <row r="276" spans="1:5" x14ac:dyDescent="0.25">
      <c r="A276">
        <v>209118</v>
      </c>
      <c r="B276" s="48">
        <v>2</v>
      </c>
      <c r="C276" t="s">
        <v>588</v>
      </c>
      <c r="D276">
        <v>4371000</v>
      </c>
      <c r="E276">
        <f>IFERROR(VLOOKUP('RECAUDO 2014'!A276,'RECAUDO 2015'!$A$10:$D$854,1,FALSE),0)</f>
        <v>209118</v>
      </c>
    </row>
    <row r="277" spans="1:5" x14ac:dyDescent="0.25">
      <c r="A277">
        <v>209104</v>
      </c>
      <c r="B277" s="48">
        <v>2</v>
      </c>
      <c r="C277" t="s">
        <v>94</v>
      </c>
      <c r="D277">
        <v>4370600</v>
      </c>
      <c r="E277">
        <f>IFERROR(VLOOKUP('RECAUDO 2014'!A277,'RECAUDO 2015'!$A$10:$D$854,1,FALSE),0)</f>
        <v>209104</v>
      </c>
    </row>
    <row r="278" spans="1:5" x14ac:dyDescent="0.25">
      <c r="A278">
        <v>209045</v>
      </c>
      <c r="B278" s="48">
        <v>2</v>
      </c>
      <c r="C278" t="s">
        <v>308</v>
      </c>
      <c r="D278">
        <v>3863700</v>
      </c>
      <c r="E278">
        <f>IFERROR(VLOOKUP('RECAUDO 2014'!A278,'RECAUDO 2015'!$A$10:$D$854,1,FALSE),0)</f>
        <v>209045</v>
      </c>
    </row>
    <row r="279" spans="1:5" x14ac:dyDescent="0.25">
      <c r="A279">
        <v>209131</v>
      </c>
      <c r="B279" s="48">
        <v>2</v>
      </c>
      <c r="C279" t="s">
        <v>436</v>
      </c>
      <c r="D279">
        <v>3852800</v>
      </c>
      <c r="E279">
        <f>IFERROR(VLOOKUP('RECAUDO 2014'!A279,'RECAUDO 2015'!$A$10:$D$854,1,FALSE),0)</f>
        <v>209131</v>
      </c>
    </row>
    <row r="280" spans="1:5" x14ac:dyDescent="0.25">
      <c r="A280">
        <v>209052</v>
      </c>
      <c r="B280" s="48">
        <v>2</v>
      </c>
      <c r="C280" t="s">
        <v>309</v>
      </c>
      <c r="D280">
        <v>3795100</v>
      </c>
      <c r="E280">
        <f>IFERROR(VLOOKUP('RECAUDO 2014'!A280,'RECAUDO 2015'!$A$10:$D$854,1,FALSE),0)</f>
        <v>209052</v>
      </c>
    </row>
    <row r="281" spans="1:5" x14ac:dyDescent="0.25">
      <c r="A281">
        <v>209107</v>
      </c>
      <c r="B281" s="48">
        <v>2</v>
      </c>
      <c r="C281" t="s">
        <v>442</v>
      </c>
      <c r="D281">
        <v>3770400</v>
      </c>
      <c r="E281">
        <f>IFERROR(VLOOKUP('RECAUDO 2014'!A281,'RECAUDO 2015'!$A$10:$D$854,1,FALSE),0)</f>
        <v>209107</v>
      </c>
    </row>
    <row r="282" spans="1:5" x14ac:dyDescent="0.25">
      <c r="A282">
        <v>209077</v>
      </c>
      <c r="B282" s="48">
        <v>2</v>
      </c>
      <c r="C282" t="s">
        <v>314</v>
      </c>
      <c r="D282">
        <v>3714900</v>
      </c>
      <c r="E282">
        <f>IFERROR(VLOOKUP('RECAUDO 2014'!A282,'RECAUDO 2015'!$A$10:$D$854,1,FALSE),0)</f>
        <v>209077</v>
      </c>
    </row>
    <row r="283" spans="1:5" x14ac:dyDescent="0.25">
      <c r="A283">
        <v>209009</v>
      </c>
      <c r="B283" s="48">
        <v>2</v>
      </c>
      <c r="C283" t="s">
        <v>342</v>
      </c>
      <c r="D283">
        <v>3251400</v>
      </c>
      <c r="E283">
        <f>IFERROR(VLOOKUP('RECAUDO 2014'!A283,'RECAUDO 2015'!$A$10:$D$854,1,FALSE),0)</f>
        <v>209009</v>
      </c>
    </row>
    <row r="284" spans="1:5" x14ac:dyDescent="0.25">
      <c r="A284">
        <v>209064</v>
      </c>
      <c r="B284" s="48">
        <v>2</v>
      </c>
      <c r="C284" t="s">
        <v>311</v>
      </c>
      <c r="D284">
        <v>3231300</v>
      </c>
      <c r="E284">
        <f>IFERROR(VLOOKUP('RECAUDO 2014'!A284,'RECAUDO 2015'!$A$10:$D$854,1,FALSE),0)</f>
        <v>209064</v>
      </c>
    </row>
    <row r="285" spans="1:5" x14ac:dyDescent="0.25">
      <c r="A285">
        <v>209121</v>
      </c>
      <c r="B285" s="48">
        <v>2</v>
      </c>
      <c r="C285" t="s">
        <v>584</v>
      </c>
      <c r="D285">
        <v>3040200</v>
      </c>
      <c r="E285">
        <f>IFERROR(VLOOKUP('RECAUDO 2014'!A285,'RECAUDO 2015'!$A$10:$D$854,1,FALSE),0)</f>
        <v>209121</v>
      </c>
    </row>
    <row r="286" spans="1:5" x14ac:dyDescent="0.25">
      <c r="A286">
        <v>209050</v>
      </c>
      <c r="B286" s="48">
        <v>2</v>
      </c>
      <c r="C286" t="s">
        <v>84</v>
      </c>
      <c r="D286">
        <v>3026400</v>
      </c>
      <c r="E286">
        <f>IFERROR(VLOOKUP('RECAUDO 2014'!A286,'RECAUDO 2015'!$A$10:$D$854,1,FALSE),0)</f>
        <v>209050</v>
      </c>
    </row>
    <row r="287" spans="1:5" x14ac:dyDescent="0.25">
      <c r="A287">
        <v>209098</v>
      </c>
      <c r="B287" s="48">
        <v>2</v>
      </c>
      <c r="C287" t="s">
        <v>554</v>
      </c>
      <c r="D287">
        <v>2947120</v>
      </c>
      <c r="E287">
        <f>IFERROR(VLOOKUP('RECAUDO 2014'!A287,'RECAUDO 2015'!$A$10:$D$854,1,FALSE),0)</f>
        <v>209098</v>
      </c>
    </row>
    <row r="288" spans="1:5" x14ac:dyDescent="0.25">
      <c r="A288">
        <v>209096</v>
      </c>
      <c r="B288" s="48">
        <v>2</v>
      </c>
      <c r="C288" t="s">
        <v>499</v>
      </c>
      <c r="D288">
        <v>2921500</v>
      </c>
      <c r="E288">
        <f>IFERROR(VLOOKUP('RECAUDO 2014'!A288,'RECAUDO 2015'!$A$10:$D$854,1,FALSE),0)</f>
        <v>209096</v>
      </c>
    </row>
    <row r="289" spans="1:5" x14ac:dyDescent="0.25">
      <c r="A289">
        <v>209116</v>
      </c>
      <c r="B289" s="48">
        <v>2</v>
      </c>
      <c r="C289" t="s">
        <v>586</v>
      </c>
      <c r="D289">
        <v>2870700</v>
      </c>
      <c r="E289">
        <f>IFERROR(VLOOKUP('RECAUDO 2014'!A289,'RECAUDO 2015'!$A$10:$D$854,1,FALSE),0)</f>
        <v>209116</v>
      </c>
    </row>
    <row r="290" spans="1:5" x14ac:dyDescent="0.25">
      <c r="A290">
        <v>209029</v>
      </c>
      <c r="B290" s="48">
        <v>2</v>
      </c>
      <c r="C290" t="s">
        <v>560</v>
      </c>
      <c r="D290">
        <v>2758000</v>
      </c>
      <c r="E290">
        <f>IFERROR(VLOOKUP('RECAUDO 2014'!A290,'RECAUDO 2015'!$A$10:$D$854,1,FALSE),0)</f>
        <v>209029</v>
      </c>
    </row>
    <row r="291" spans="1:5" x14ac:dyDescent="0.25">
      <c r="A291">
        <v>209037</v>
      </c>
      <c r="B291" s="48">
        <v>2</v>
      </c>
      <c r="C291" t="s">
        <v>391</v>
      </c>
      <c r="D291">
        <v>2637400</v>
      </c>
      <c r="E291">
        <f>IFERROR(VLOOKUP('RECAUDO 2014'!A291,'RECAUDO 2015'!$A$10:$D$854,1,FALSE),0)</f>
        <v>209037</v>
      </c>
    </row>
    <row r="292" spans="1:5" x14ac:dyDescent="0.25">
      <c r="A292">
        <v>209028</v>
      </c>
      <c r="B292" s="48">
        <v>2</v>
      </c>
      <c r="C292" t="s">
        <v>750</v>
      </c>
      <c r="D292">
        <v>2356600</v>
      </c>
      <c r="E292">
        <f>IFERROR(VLOOKUP('RECAUDO 2014'!A292,'RECAUDO 2015'!$A$10:$D$854,1,FALSE),0)</f>
        <v>209028</v>
      </c>
    </row>
    <row r="293" spans="1:5" x14ac:dyDescent="0.25">
      <c r="A293">
        <v>209072</v>
      </c>
      <c r="B293" s="48">
        <v>2</v>
      </c>
      <c r="C293" t="s">
        <v>487</v>
      </c>
      <c r="D293">
        <v>2340100</v>
      </c>
      <c r="E293">
        <f>IFERROR(VLOOKUP('RECAUDO 2014'!A293,'RECAUDO 2015'!$A$10:$D$854,1,FALSE),0)</f>
        <v>209072</v>
      </c>
    </row>
    <row r="294" spans="1:5" x14ac:dyDescent="0.25">
      <c r="A294">
        <v>209100</v>
      </c>
      <c r="B294" s="48">
        <v>2</v>
      </c>
      <c r="C294" t="s">
        <v>387</v>
      </c>
      <c r="D294">
        <v>2322000</v>
      </c>
      <c r="E294">
        <f>IFERROR(VLOOKUP('RECAUDO 2014'!A294,'RECAUDO 2015'!$A$10:$D$854,1,FALSE),0)</f>
        <v>209100</v>
      </c>
    </row>
    <row r="295" spans="1:5" x14ac:dyDescent="0.25">
      <c r="A295">
        <v>209068</v>
      </c>
      <c r="B295" s="48">
        <v>2</v>
      </c>
      <c r="C295" t="s">
        <v>332</v>
      </c>
      <c r="D295">
        <v>2294400</v>
      </c>
      <c r="E295">
        <f>IFERROR(VLOOKUP('RECAUDO 2014'!A295,'RECAUDO 2015'!$A$10:$D$854,1,FALSE),0)</f>
        <v>209068</v>
      </c>
    </row>
    <row r="296" spans="1:5" x14ac:dyDescent="0.25">
      <c r="A296">
        <v>209111</v>
      </c>
      <c r="B296" s="48">
        <v>2</v>
      </c>
      <c r="C296" t="s">
        <v>431</v>
      </c>
      <c r="D296">
        <v>2243400</v>
      </c>
      <c r="E296">
        <f>IFERROR(VLOOKUP('RECAUDO 2014'!A296,'RECAUDO 2015'!$A$10:$D$854,1,FALSE),0)</f>
        <v>209111</v>
      </c>
    </row>
    <row r="297" spans="1:5" x14ac:dyDescent="0.25">
      <c r="A297">
        <v>209079</v>
      </c>
      <c r="B297" s="48">
        <v>2</v>
      </c>
      <c r="C297" t="s">
        <v>356</v>
      </c>
      <c r="D297">
        <v>2239900</v>
      </c>
      <c r="E297">
        <f>IFERROR(VLOOKUP('RECAUDO 2014'!A297,'RECAUDO 2015'!$A$10:$D$854,1,FALSE),0)</f>
        <v>209079</v>
      </c>
    </row>
    <row r="298" spans="1:5" x14ac:dyDescent="0.25">
      <c r="A298">
        <v>209094</v>
      </c>
      <c r="B298" s="48">
        <v>2</v>
      </c>
      <c r="C298" t="s">
        <v>93</v>
      </c>
      <c r="D298">
        <v>2209000</v>
      </c>
      <c r="E298">
        <f>IFERROR(VLOOKUP('RECAUDO 2014'!A298,'RECAUDO 2015'!$A$10:$D$854,1,FALSE),0)</f>
        <v>209094</v>
      </c>
    </row>
    <row r="299" spans="1:5" x14ac:dyDescent="0.25">
      <c r="A299">
        <v>209033</v>
      </c>
      <c r="B299" s="48">
        <v>2</v>
      </c>
      <c r="C299" t="s">
        <v>345</v>
      </c>
      <c r="D299">
        <v>2143200</v>
      </c>
      <c r="E299">
        <f>IFERROR(VLOOKUP('RECAUDO 2014'!A299,'RECAUDO 2015'!$A$10:$D$854,1,FALSE),0)</f>
        <v>209033</v>
      </c>
    </row>
    <row r="300" spans="1:5" x14ac:dyDescent="0.25">
      <c r="A300">
        <v>209067</v>
      </c>
      <c r="B300" s="48">
        <v>2</v>
      </c>
      <c r="C300" t="s">
        <v>515</v>
      </c>
      <c r="D300">
        <v>2129400</v>
      </c>
      <c r="E300">
        <f>IFERROR(VLOOKUP('RECAUDO 2014'!A300,'RECAUDO 2015'!$A$10:$D$854,1,FALSE),0)</f>
        <v>209067</v>
      </c>
    </row>
    <row r="301" spans="1:5" x14ac:dyDescent="0.25">
      <c r="A301">
        <v>209055</v>
      </c>
      <c r="B301" s="48">
        <v>2</v>
      </c>
      <c r="C301" t="s">
        <v>361</v>
      </c>
      <c r="D301">
        <v>2126400</v>
      </c>
      <c r="E301">
        <f>IFERROR(VLOOKUP('RECAUDO 2014'!A301,'RECAUDO 2015'!$A$10:$D$854,1,FALSE),0)</f>
        <v>209055</v>
      </c>
    </row>
    <row r="302" spans="1:5" x14ac:dyDescent="0.25">
      <c r="A302">
        <v>209060</v>
      </c>
      <c r="B302" s="48">
        <v>2</v>
      </c>
      <c r="C302" t="s">
        <v>589</v>
      </c>
      <c r="D302">
        <v>2120500</v>
      </c>
      <c r="E302">
        <f>IFERROR(VLOOKUP('RECAUDO 2014'!A302,'RECAUDO 2015'!$A$10:$D$854,1,FALSE),0)</f>
        <v>209060</v>
      </c>
    </row>
    <row r="303" spans="1:5" x14ac:dyDescent="0.25">
      <c r="A303">
        <v>209088</v>
      </c>
      <c r="B303" s="48">
        <v>2</v>
      </c>
      <c r="C303" t="s">
        <v>203</v>
      </c>
      <c r="D303">
        <v>2060600</v>
      </c>
      <c r="E303">
        <f>IFERROR(VLOOKUP('RECAUDO 2014'!A303,'RECAUDO 2015'!$A$10:$D$854,1,FALSE),0)</f>
        <v>209088</v>
      </c>
    </row>
    <row r="304" spans="1:5" x14ac:dyDescent="0.25">
      <c r="A304">
        <v>209124</v>
      </c>
      <c r="B304" s="48">
        <v>2</v>
      </c>
      <c r="C304" t="s">
        <v>562</v>
      </c>
      <c r="D304">
        <v>2042600</v>
      </c>
      <c r="E304">
        <f>IFERROR(VLOOKUP('RECAUDO 2014'!A304,'RECAUDO 2015'!$A$10:$D$854,1,FALSE),0)</f>
        <v>209124</v>
      </c>
    </row>
    <row r="305" spans="1:5" x14ac:dyDescent="0.25">
      <c r="A305">
        <v>209025</v>
      </c>
      <c r="B305" s="48">
        <v>2</v>
      </c>
      <c r="C305" t="s">
        <v>359</v>
      </c>
      <c r="D305">
        <v>2028500</v>
      </c>
      <c r="E305">
        <f>IFERROR(VLOOKUP('RECAUDO 2014'!A305,'RECAUDO 2015'!$A$10:$D$854,1,FALSE),0)</f>
        <v>209025</v>
      </c>
    </row>
    <row r="306" spans="1:5" x14ac:dyDescent="0.25">
      <c r="A306">
        <v>209103</v>
      </c>
      <c r="B306" s="48">
        <v>2</v>
      </c>
      <c r="C306" t="s">
        <v>587</v>
      </c>
      <c r="D306">
        <v>1966200</v>
      </c>
      <c r="E306">
        <f>IFERROR(VLOOKUP('RECAUDO 2014'!A306,'RECAUDO 2015'!$A$10:$D$854,1,FALSE),0)</f>
        <v>209103</v>
      </c>
    </row>
    <row r="307" spans="1:5" x14ac:dyDescent="0.25">
      <c r="A307">
        <v>209038</v>
      </c>
      <c r="B307" s="48">
        <v>2</v>
      </c>
      <c r="C307" t="s">
        <v>591</v>
      </c>
      <c r="D307">
        <v>1867900</v>
      </c>
      <c r="E307">
        <f>IFERROR(VLOOKUP('RECAUDO 2014'!A307,'RECAUDO 2015'!$A$10:$D$854,1,FALSE),0)</f>
        <v>209038</v>
      </c>
    </row>
    <row r="308" spans="1:5" x14ac:dyDescent="0.25">
      <c r="A308">
        <v>209018</v>
      </c>
      <c r="B308" s="48">
        <v>2</v>
      </c>
      <c r="C308" t="s">
        <v>343</v>
      </c>
      <c r="D308">
        <v>1836400</v>
      </c>
      <c r="E308">
        <f>IFERROR(VLOOKUP('RECAUDO 2014'!A308,'RECAUDO 2015'!$A$10:$D$854,1,FALSE),0)</f>
        <v>209018</v>
      </c>
    </row>
    <row r="309" spans="1:5" x14ac:dyDescent="0.25">
      <c r="A309">
        <v>209081</v>
      </c>
      <c r="B309" s="48">
        <v>2</v>
      </c>
      <c r="C309" t="s">
        <v>556</v>
      </c>
      <c r="D309">
        <v>1813200</v>
      </c>
      <c r="E309">
        <f>IFERROR(VLOOKUP('RECAUDO 2014'!A309,'RECAUDO 2015'!$A$10:$D$854,1,FALSE),0)</f>
        <v>209081</v>
      </c>
    </row>
    <row r="310" spans="1:5" x14ac:dyDescent="0.25">
      <c r="A310">
        <v>209087</v>
      </c>
      <c r="B310" s="48">
        <v>2</v>
      </c>
      <c r="C310" t="s">
        <v>216</v>
      </c>
      <c r="D310">
        <v>1767400</v>
      </c>
      <c r="E310">
        <f>IFERROR(VLOOKUP('RECAUDO 2014'!A310,'RECAUDO 2015'!$A$10:$D$854,1,FALSE),0)</f>
        <v>209087</v>
      </c>
    </row>
    <row r="311" spans="1:5" x14ac:dyDescent="0.25">
      <c r="A311">
        <v>209035</v>
      </c>
      <c r="B311" s="48">
        <v>2</v>
      </c>
      <c r="C311" t="s">
        <v>452</v>
      </c>
      <c r="D311">
        <v>1743500</v>
      </c>
      <c r="E311">
        <f>IFERROR(VLOOKUP('RECAUDO 2014'!A311,'RECAUDO 2015'!$A$10:$D$854,1,FALSE),0)</f>
        <v>209035</v>
      </c>
    </row>
    <row r="312" spans="1:5" x14ac:dyDescent="0.25">
      <c r="A312">
        <v>209110</v>
      </c>
      <c r="B312" s="48">
        <v>2</v>
      </c>
      <c r="C312" t="s">
        <v>403</v>
      </c>
      <c r="D312">
        <v>1646700</v>
      </c>
      <c r="E312">
        <f>IFERROR(VLOOKUP('RECAUDO 2014'!A312,'RECAUDO 2015'!$A$10:$D$854,1,FALSE),0)</f>
        <v>209110</v>
      </c>
    </row>
    <row r="313" spans="1:5" x14ac:dyDescent="0.25">
      <c r="A313">
        <v>209097</v>
      </c>
      <c r="B313" s="48">
        <v>2</v>
      </c>
      <c r="C313" t="s">
        <v>528</v>
      </c>
      <c r="D313">
        <v>1617000</v>
      </c>
      <c r="E313">
        <f>IFERROR(VLOOKUP('RECAUDO 2014'!A313,'RECAUDO 2015'!$A$10:$D$854,1,FALSE),0)</f>
        <v>209097</v>
      </c>
    </row>
    <row r="314" spans="1:5" x14ac:dyDescent="0.25">
      <c r="A314">
        <v>209069</v>
      </c>
      <c r="B314" s="48">
        <v>2</v>
      </c>
      <c r="C314" t="s">
        <v>583</v>
      </c>
      <c r="D314">
        <v>1589500</v>
      </c>
      <c r="E314">
        <f>IFERROR(VLOOKUP('RECAUDO 2014'!A314,'RECAUDO 2015'!$A$10:$D$854,1,FALSE),0)</f>
        <v>209069</v>
      </c>
    </row>
    <row r="315" spans="1:5" x14ac:dyDescent="0.25">
      <c r="A315">
        <v>209030</v>
      </c>
      <c r="B315" s="48">
        <v>2</v>
      </c>
      <c r="C315" t="s">
        <v>590</v>
      </c>
      <c r="D315">
        <v>1558400</v>
      </c>
      <c r="E315">
        <f>IFERROR(VLOOKUP('RECAUDO 2014'!A315,'RECAUDO 2015'!$A$10:$D$854,1,FALSE),0)</f>
        <v>209030</v>
      </c>
    </row>
    <row r="316" spans="1:5" x14ac:dyDescent="0.25">
      <c r="A316">
        <v>209093</v>
      </c>
      <c r="B316" s="48">
        <v>2</v>
      </c>
      <c r="C316" t="s">
        <v>92</v>
      </c>
      <c r="D316">
        <v>1477900</v>
      </c>
      <c r="E316">
        <f>IFERROR(VLOOKUP('RECAUDO 2014'!A316,'RECAUDO 2015'!$A$10:$D$854,1,FALSE),0)</f>
        <v>209093</v>
      </c>
    </row>
    <row r="317" spans="1:5" x14ac:dyDescent="0.25">
      <c r="A317">
        <v>209032</v>
      </c>
      <c r="B317" s="48">
        <v>2</v>
      </c>
      <c r="C317" t="s">
        <v>79</v>
      </c>
      <c r="D317">
        <v>1423600</v>
      </c>
      <c r="E317">
        <f>IFERROR(VLOOKUP('RECAUDO 2014'!A317,'RECAUDO 2015'!$A$10:$D$854,1,FALSE),0)</f>
        <v>209032</v>
      </c>
    </row>
    <row r="318" spans="1:5" x14ac:dyDescent="0.25">
      <c r="A318">
        <v>209112</v>
      </c>
      <c r="B318" s="48">
        <v>2</v>
      </c>
      <c r="C318" t="s">
        <v>558</v>
      </c>
      <c r="D318">
        <v>1413000</v>
      </c>
      <c r="E318">
        <f>IFERROR(VLOOKUP('RECAUDO 2014'!A318,'RECAUDO 2015'!$A$10:$D$854,1,FALSE),0)</f>
        <v>209112</v>
      </c>
    </row>
    <row r="319" spans="1:5" x14ac:dyDescent="0.25">
      <c r="A319">
        <v>209034</v>
      </c>
      <c r="B319" s="48">
        <v>2</v>
      </c>
      <c r="C319" t="s">
        <v>346</v>
      </c>
      <c r="D319">
        <v>1396100</v>
      </c>
      <c r="E319">
        <f>IFERROR(VLOOKUP('RECAUDO 2014'!A319,'RECAUDO 2015'!$A$10:$D$854,1,FALSE),0)</f>
        <v>209034</v>
      </c>
    </row>
    <row r="320" spans="1:5" x14ac:dyDescent="0.25">
      <c r="A320">
        <v>209021</v>
      </c>
      <c r="B320" s="48">
        <v>2</v>
      </c>
      <c r="C320" t="s">
        <v>306</v>
      </c>
      <c r="D320">
        <v>1379600</v>
      </c>
      <c r="E320">
        <f>IFERROR(VLOOKUP('RECAUDO 2014'!A320,'RECAUDO 2015'!$A$10:$D$854,1,FALSE),0)</f>
        <v>209021</v>
      </c>
    </row>
    <row r="321" spans="1:5" x14ac:dyDescent="0.25">
      <c r="A321">
        <v>209016</v>
      </c>
      <c r="B321" s="48">
        <v>2</v>
      </c>
      <c r="C321" t="s">
        <v>502</v>
      </c>
      <c r="D321">
        <v>1378000</v>
      </c>
      <c r="E321">
        <f>IFERROR(VLOOKUP('RECAUDO 2014'!A321,'RECAUDO 2015'!$A$10:$D$854,1,FALSE),0)</f>
        <v>209016</v>
      </c>
    </row>
    <row r="322" spans="1:5" x14ac:dyDescent="0.25">
      <c r="A322">
        <v>209073</v>
      </c>
      <c r="B322" s="48">
        <v>2</v>
      </c>
      <c r="C322" t="s">
        <v>509</v>
      </c>
      <c r="D322">
        <v>1336300</v>
      </c>
      <c r="E322">
        <f>IFERROR(VLOOKUP('RECAUDO 2014'!A322,'RECAUDO 2015'!$A$10:$D$854,1,FALSE),0)</f>
        <v>209073</v>
      </c>
    </row>
    <row r="323" spans="1:5" x14ac:dyDescent="0.25">
      <c r="A323">
        <v>209043</v>
      </c>
      <c r="B323" s="48">
        <v>2</v>
      </c>
      <c r="C323" t="s">
        <v>714</v>
      </c>
      <c r="D323">
        <v>1228800</v>
      </c>
      <c r="E323">
        <f>IFERROR(VLOOKUP('RECAUDO 2014'!A323,'RECAUDO 2015'!$A$10:$D$854,1,FALSE),0)</f>
        <v>209043</v>
      </c>
    </row>
    <row r="324" spans="1:5" x14ac:dyDescent="0.25">
      <c r="A324">
        <v>209117</v>
      </c>
      <c r="B324" s="48">
        <v>2</v>
      </c>
      <c r="C324" t="s">
        <v>423</v>
      </c>
      <c r="D324">
        <v>1152600</v>
      </c>
      <c r="E324">
        <f>IFERROR(VLOOKUP('RECAUDO 2014'!A324,'RECAUDO 2015'!$A$10:$D$854,1,FALSE),0)</f>
        <v>209117</v>
      </c>
    </row>
    <row r="325" spans="1:5" x14ac:dyDescent="0.25">
      <c r="A325">
        <v>209024</v>
      </c>
      <c r="B325" s="48">
        <v>2</v>
      </c>
      <c r="C325" t="s">
        <v>559</v>
      </c>
      <c r="D325">
        <v>1138300</v>
      </c>
      <c r="E325">
        <f>IFERROR(VLOOKUP('RECAUDO 2014'!A325,'RECAUDO 2015'!$A$10:$D$854,1,FALSE),0)</f>
        <v>209024</v>
      </c>
    </row>
    <row r="326" spans="1:5" x14ac:dyDescent="0.25">
      <c r="A326">
        <v>209135</v>
      </c>
      <c r="B326" s="48">
        <v>2</v>
      </c>
      <c r="C326" t="s">
        <v>747</v>
      </c>
      <c r="D326">
        <v>1034500</v>
      </c>
      <c r="E326">
        <f>IFERROR(VLOOKUP('RECAUDO 2014'!A326,'RECAUDO 2015'!$A$10:$D$854,1,FALSE),0)</f>
        <v>209135</v>
      </c>
    </row>
    <row r="327" spans="1:5" x14ac:dyDescent="0.25">
      <c r="A327">
        <v>209061</v>
      </c>
      <c r="B327" s="48">
        <v>2</v>
      </c>
      <c r="C327" t="s">
        <v>399</v>
      </c>
      <c r="D327">
        <v>1033400</v>
      </c>
      <c r="E327">
        <f>IFERROR(VLOOKUP('RECAUDO 2014'!A327,'RECAUDO 2015'!$A$10:$D$854,1,FALSE),0)</f>
        <v>209061</v>
      </c>
    </row>
    <row r="328" spans="1:5" x14ac:dyDescent="0.25">
      <c r="A328">
        <v>209057</v>
      </c>
      <c r="B328" s="48">
        <v>2</v>
      </c>
      <c r="C328" t="s">
        <v>362</v>
      </c>
      <c r="D328">
        <v>956100</v>
      </c>
      <c r="E328">
        <f>IFERROR(VLOOKUP('RECAUDO 2014'!A328,'RECAUDO 2015'!$A$10:$D$854,1,FALSE),0)</f>
        <v>209057</v>
      </c>
    </row>
    <row r="329" spans="1:5" x14ac:dyDescent="0.25">
      <c r="A329">
        <v>209022</v>
      </c>
      <c r="B329" s="48">
        <v>2</v>
      </c>
      <c r="C329" t="s">
        <v>555</v>
      </c>
      <c r="D329">
        <v>937100</v>
      </c>
      <c r="E329">
        <f>IFERROR(VLOOKUP('RECAUDO 2014'!A329,'RECAUDO 2015'!$A$10:$D$854,1,FALSE),0)</f>
        <v>209022</v>
      </c>
    </row>
    <row r="330" spans="1:5" x14ac:dyDescent="0.25">
      <c r="A330">
        <v>209070</v>
      </c>
      <c r="B330" s="48">
        <v>2</v>
      </c>
      <c r="C330" t="s">
        <v>87</v>
      </c>
      <c r="D330">
        <v>908200</v>
      </c>
      <c r="E330">
        <f>IFERROR(VLOOKUP('RECAUDO 2014'!A330,'RECAUDO 2015'!$A$10:$D$854,1,FALSE),0)</f>
        <v>209070</v>
      </c>
    </row>
    <row r="331" spans="1:5" x14ac:dyDescent="0.25">
      <c r="A331">
        <v>209015</v>
      </c>
      <c r="B331" s="48">
        <v>2</v>
      </c>
      <c r="C331" t="s">
        <v>525</v>
      </c>
      <c r="D331">
        <v>793300</v>
      </c>
      <c r="E331">
        <f>IFERROR(VLOOKUP('RECAUDO 2014'!A331,'RECAUDO 2015'!$A$10:$D$854,1,FALSE),0)</f>
        <v>209015</v>
      </c>
    </row>
    <row r="332" spans="1:5" x14ac:dyDescent="0.25">
      <c r="A332">
        <v>211010</v>
      </c>
      <c r="B332" s="48">
        <v>2</v>
      </c>
      <c r="C332" t="s">
        <v>789</v>
      </c>
      <c r="D332">
        <v>751300</v>
      </c>
      <c r="E332">
        <f>IFERROR(VLOOKUP('RECAUDO 2014'!A332,'RECAUDO 2015'!$A$10:$D$854,1,FALSE),0)</f>
        <v>211010</v>
      </c>
    </row>
    <row r="333" spans="1:5" x14ac:dyDescent="0.25">
      <c r="A333">
        <v>209056</v>
      </c>
      <c r="B333" s="48">
        <v>2</v>
      </c>
      <c r="C333" t="s">
        <v>62</v>
      </c>
      <c r="D333">
        <v>715000</v>
      </c>
      <c r="E333">
        <f>IFERROR(VLOOKUP('RECAUDO 2014'!A333,'RECAUDO 2015'!$A$10:$D$854,1,FALSE),0)</f>
        <v>209056</v>
      </c>
    </row>
    <row r="334" spans="1:5" x14ac:dyDescent="0.25">
      <c r="A334">
        <v>209091</v>
      </c>
      <c r="B334" s="48">
        <v>2</v>
      </c>
      <c r="C334" t="s">
        <v>510</v>
      </c>
      <c r="D334">
        <v>668000</v>
      </c>
      <c r="E334">
        <f>IFERROR(VLOOKUP('RECAUDO 2014'!A334,'RECAUDO 2015'!$A$10:$D$854,1,FALSE),0)</f>
        <v>209091</v>
      </c>
    </row>
    <row r="335" spans="1:5" x14ac:dyDescent="0.25">
      <c r="A335">
        <v>209109</v>
      </c>
      <c r="B335" s="48">
        <v>2</v>
      </c>
      <c r="C335" t="s">
        <v>585</v>
      </c>
      <c r="D335">
        <v>563500</v>
      </c>
      <c r="E335">
        <f>IFERROR(VLOOKUP('RECAUDO 2014'!A335,'RECAUDO 2015'!$A$10:$D$854,1,FALSE),0)</f>
        <v>209109</v>
      </c>
    </row>
    <row r="336" spans="1:5" x14ac:dyDescent="0.25">
      <c r="A336">
        <v>209114</v>
      </c>
      <c r="B336" s="48">
        <v>2</v>
      </c>
      <c r="C336" t="s">
        <v>782</v>
      </c>
      <c r="D336">
        <v>481600</v>
      </c>
      <c r="E336">
        <f>IFERROR(VLOOKUP('RECAUDO 2014'!A336,'RECAUDO 2015'!$A$10:$D$854,1,FALSE),0)</f>
        <v>209114</v>
      </c>
    </row>
    <row r="337" spans="1:5" x14ac:dyDescent="0.25">
      <c r="A337">
        <v>209099</v>
      </c>
      <c r="B337" s="48">
        <v>2</v>
      </c>
      <c r="C337" t="s">
        <v>424</v>
      </c>
      <c r="D337">
        <v>455500</v>
      </c>
      <c r="E337">
        <f>IFERROR(VLOOKUP('RECAUDO 2014'!A337,'RECAUDO 2015'!$A$10:$D$854,1,FALSE),0)</f>
        <v>209099</v>
      </c>
    </row>
    <row r="338" spans="1:5" x14ac:dyDescent="0.25">
      <c r="A338">
        <v>209115</v>
      </c>
      <c r="B338" s="48">
        <v>2</v>
      </c>
      <c r="C338" t="s">
        <v>667</v>
      </c>
      <c r="D338">
        <v>440500</v>
      </c>
      <c r="E338">
        <f>IFERROR(VLOOKUP('RECAUDO 2014'!A338,'RECAUDO 2015'!$A$10:$D$854,1,FALSE),0)</f>
        <v>209115</v>
      </c>
    </row>
    <row r="339" spans="1:5" x14ac:dyDescent="0.25">
      <c r="A339">
        <v>209066</v>
      </c>
      <c r="B339" s="48">
        <v>2</v>
      </c>
      <c r="C339" t="s">
        <v>148</v>
      </c>
      <c r="D339">
        <v>423400</v>
      </c>
      <c r="E339">
        <f>IFERROR(VLOOKUP('RECAUDO 2014'!A339,'RECAUDO 2015'!$A$10:$D$854,1,FALSE),0)</f>
        <v>209066</v>
      </c>
    </row>
    <row r="340" spans="1:5" x14ac:dyDescent="0.25">
      <c r="A340">
        <v>209062</v>
      </c>
      <c r="B340" s="48">
        <v>2</v>
      </c>
      <c r="C340" t="s">
        <v>86</v>
      </c>
      <c r="D340">
        <v>196400</v>
      </c>
      <c r="E340">
        <f>IFERROR(VLOOKUP('RECAUDO 2014'!A340,'RECAUDO 2015'!$A$10:$D$854,1,FALSE),0)</f>
        <v>0</v>
      </c>
    </row>
    <row r="341" spans="1:5" x14ac:dyDescent="0.25">
      <c r="A341">
        <v>209078</v>
      </c>
      <c r="B341" s="48">
        <v>2</v>
      </c>
      <c r="C341" t="s">
        <v>593</v>
      </c>
      <c r="D341">
        <v>161900</v>
      </c>
      <c r="E341">
        <f>IFERROR(VLOOKUP('RECAUDO 2014'!A341,'RECAUDO 2015'!$A$10:$D$854,1,FALSE),0)</f>
        <v>209078</v>
      </c>
    </row>
    <row r="342" spans="1:5" x14ac:dyDescent="0.25">
      <c r="A342">
        <v>211009</v>
      </c>
      <c r="B342" s="48">
        <v>2</v>
      </c>
      <c r="C342" t="s">
        <v>765</v>
      </c>
      <c r="D342">
        <v>0</v>
      </c>
      <c r="E342">
        <f>IFERROR(VLOOKUP('RECAUDO 2014'!A342,'RECAUDO 2015'!$A$10:$D$854,1,FALSE),0)</f>
        <v>0</v>
      </c>
    </row>
    <row r="343" spans="1:5" x14ac:dyDescent="0.25">
      <c r="A343">
        <v>211008</v>
      </c>
      <c r="B343" s="48">
        <v>2</v>
      </c>
      <c r="C343" t="s">
        <v>837</v>
      </c>
      <c r="D343">
        <v>0</v>
      </c>
      <c r="E343">
        <f>IFERROR(VLOOKUP('RECAUDO 2014'!A343,'RECAUDO 2015'!$A$10:$D$854,1,FALSE),0)</f>
        <v>0</v>
      </c>
    </row>
    <row r="344" spans="1:5" x14ac:dyDescent="0.25">
      <c r="A344">
        <v>211016</v>
      </c>
      <c r="B344" s="48">
        <v>2</v>
      </c>
      <c r="C344" t="s">
        <v>838</v>
      </c>
      <c r="D344">
        <v>0</v>
      </c>
      <c r="E344">
        <f>IFERROR(VLOOKUP('RECAUDO 2014'!A344,'RECAUDO 2015'!$A$10:$D$854,1,FALSE),0)</f>
        <v>0</v>
      </c>
    </row>
    <row r="345" spans="1:5" x14ac:dyDescent="0.25">
      <c r="A345">
        <v>209051</v>
      </c>
      <c r="B345" s="48">
        <v>2</v>
      </c>
      <c r="C345" t="s">
        <v>839</v>
      </c>
      <c r="D345">
        <v>0</v>
      </c>
      <c r="E345">
        <f>IFERROR(VLOOKUP('RECAUDO 2014'!A345,'RECAUDO 2015'!$A$10:$D$854,1,FALSE),0)</f>
        <v>209051</v>
      </c>
    </row>
    <row r="346" spans="1:5" x14ac:dyDescent="0.25">
      <c r="A346">
        <v>209123</v>
      </c>
      <c r="B346" s="48">
        <v>2</v>
      </c>
      <c r="C346" t="s">
        <v>737</v>
      </c>
      <c r="D346">
        <v>0</v>
      </c>
      <c r="E346">
        <f>IFERROR(VLOOKUP('RECAUDO 2014'!A346,'RECAUDO 2015'!$A$10:$D$854,1,FALSE),0)</f>
        <v>209123</v>
      </c>
    </row>
    <row r="347" spans="1:5" x14ac:dyDescent="0.25">
      <c r="A347">
        <v>209085</v>
      </c>
      <c r="B347" s="48">
        <v>2</v>
      </c>
      <c r="C347" t="s">
        <v>672</v>
      </c>
      <c r="D347">
        <v>0</v>
      </c>
      <c r="E347">
        <f>IFERROR(VLOOKUP('RECAUDO 2014'!A347,'RECAUDO 2015'!$A$10:$D$854,1,FALSE),0)</f>
        <v>0</v>
      </c>
    </row>
    <row r="348" spans="1:5" x14ac:dyDescent="0.25">
      <c r="A348">
        <v>315001</v>
      </c>
      <c r="B348" s="48">
        <v>3</v>
      </c>
      <c r="C348" t="s">
        <v>113</v>
      </c>
      <c r="D348">
        <v>1992313165</v>
      </c>
      <c r="E348">
        <f>IFERROR(VLOOKUP('RECAUDO 2014'!A348,'RECAUDO 2015'!$A$10:$D$854,1,FALSE),0)</f>
        <v>315001</v>
      </c>
    </row>
    <row r="349" spans="1:5" x14ac:dyDescent="0.25">
      <c r="A349">
        <v>312001</v>
      </c>
      <c r="B349" s="48">
        <v>3</v>
      </c>
      <c r="C349" t="s">
        <v>96</v>
      </c>
      <c r="D349">
        <v>407676848</v>
      </c>
      <c r="E349">
        <f>IFERROR(VLOOKUP('RECAUDO 2014'!A349,'RECAUDO 2015'!$A$10:$D$854,1,FALSE),0)</f>
        <v>312001</v>
      </c>
    </row>
    <row r="350" spans="1:5" x14ac:dyDescent="0.25">
      <c r="A350">
        <v>313001</v>
      </c>
      <c r="B350" s="48">
        <v>3</v>
      </c>
      <c r="C350" t="s">
        <v>99</v>
      </c>
      <c r="D350">
        <v>302674900</v>
      </c>
      <c r="E350">
        <f>IFERROR(VLOOKUP('RECAUDO 2014'!A350,'RECAUDO 2015'!$A$10:$D$854,1,FALSE),0)</f>
        <v>313001</v>
      </c>
    </row>
    <row r="351" spans="1:5" x14ac:dyDescent="0.25">
      <c r="A351">
        <v>317001</v>
      </c>
      <c r="B351" s="48">
        <v>3</v>
      </c>
      <c r="C351" t="s">
        <v>135</v>
      </c>
      <c r="D351">
        <v>302095200</v>
      </c>
      <c r="E351">
        <f>IFERROR(VLOOKUP('RECAUDO 2014'!A351,'RECAUDO 2015'!$A$10:$D$854,1,FALSE),0)</f>
        <v>317001</v>
      </c>
    </row>
    <row r="352" spans="1:5" x14ac:dyDescent="0.25">
      <c r="A352">
        <v>314001</v>
      </c>
      <c r="B352" s="48">
        <v>3</v>
      </c>
      <c r="C352" t="s">
        <v>105</v>
      </c>
      <c r="D352">
        <v>205620900</v>
      </c>
      <c r="E352">
        <f>IFERROR(VLOOKUP('RECAUDO 2014'!A352,'RECAUDO 2015'!$A$10:$D$854,1,FALSE),0)</f>
        <v>314001</v>
      </c>
    </row>
    <row r="353" spans="1:5" x14ac:dyDescent="0.25">
      <c r="A353">
        <v>315034</v>
      </c>
      <c r="B353" s="48">
        <v>3</v>
      </c>
      <c r="C353" t="s">
        <v>123</v>
      </c>
      <c r="D353">
        <v>147323400</v>
      </c>
      <c r="E353">
        <f>IFERROR(VLOOKUP('RECAUDO 2014'!A353,'RECAUDO 2015'!$A$10:$D$854,1,FALSE),0)</f>
        <v>315034</v>
      </c>
    </row>
    <row r="354" spans="1:5" x14ac:dyDescent="0.25">
      <c r="A354">
        <v>315026</v>
      </c>
      <c r="B354" s="48">
        <v>3</v>
      </c>
      <c r="C354" t="s">
        <v>120</v>
      </c>
      <c r="D354">
        <v>126670000</v>
      </c>
      <c r="E354">
        <f>IFERROR(VLOOKUP('RECAUDO 2014'!A354,'RECAUDO 2015'!$A$10:$D$854,1,FALSE),0)</f>
        <v>315026</v>
      </c>
    </row>
    <row r="355" spans="1:5" x14ac:dyDescent="0.25">
      <c r="A355">
        <v>316001</v>
      </c>
      <c r="B355" s="48">
        <v>3</v>
      </c>
      <c r="C355" t="s">
        <v>129</v>
      </c>
      <c r="D355">
        <v>112777600</v>
      </c>
      <c r="E355">
        <f>IFERROR(VLOOKUP('RECAUDO 2014'!A355,'RECAUDO 2015'!$A$10:$D$854,1,FALSE),0)</f>
        <v>316001</v>
      </c>
    </row>
    <row r="356" spans="1:5" x14ac:dyDescent="0.25">
      <c r="A356">
        <v>315038</v>
      </c>
      <c r="B356" s="48">
        <v>3</v>
      </c>
      <c r="C356" t="s">
        <v>124</v>
      </c>
      <c r="D356">
        <v>95362100</v>
      </c>
      <c r="E356">
        <f>IFERROR(VLOOKUP('RECAUDO 2014'!A356,'RECAUDO 2015'!$A$10:$D$854,1,FALSE),0)</f>
        <v>315038</v>
      </c>
    </row>
    <row r="357" spans="1:5" x14ac:dyDescent="0.25">
      <c r="A357">
        <v>315006</v>
      </c>
      <c r="B357" s="48">
        <v>3</v>
      </c>
      <c r="C357" t="s">
        <v>114</v>
      </c>
      <c r="D357">
        <v>89390900</v>
      </c>
      <c r="E357">
        <f>IFERROR(VLOOKUP('RECAUDO 2014'!A357,'RECAUDO 2015'!$A$10:$D$854,1,FALSE),0)</f>
        <v>315006</v>
      </c>
    </row>
    <row r="358" spans="1:5" x14ac:dyDescent="0.25">
      <c r="A358">
        <v>315011</v>
      </c>
      <c r="B358" s="48">
        <v>3</v>
      </c>
      <c r="C358" t="s">
        <v>116</v>
      </c>
      <c r="D358">
        <v>70237900</v>
      </c>
      <c r="E358">
        <f>IFERROR(VLOOKUP('RECAUDO 2014'!A358,'RECAUDO 2015'!$A$10:$D$854,1,FALSE),0)</f>
        <v>315011</v>
      </c>
    </row>
    <row r="359" spans="1:5" x14ac:dyDescent="0.25">
      <c r="A359">
        <v>315040</v>
      </c>
      <c r="B359" s="48">
        <v>3</v>
      </c>
      <c r="C359" t="s">
        <v>777</v>
      </c>
      <c r="D359">
        <v>64879000</v>
      </c>
      <c r="E359">
        <f>IFERROR(VLOOKUP('RECAUDO 2014'!A359,'RECAUDO 2015'!$A$10:$D$854,1,FALSE),0)</f>
        <v>315040</v>
      </c>
    </row>
    <row r="360" spans="1:5" x14ac:dyDescent="0.25">
      <c r="A360">
        <v>312005</v>
      </c>
      <c r="B360" s="48">
        <v>3</v>
      </c>
      <c r="C360" t="s">
        <v>783</v>
      </c>
      <c r="D360">
        <v>52859400</v>
      </c>
      <c r="E360">
        <f>IFERROR(VLOOKUP('RECAUDO 2014'!A360,'RECAUDO 2015'!$A$10:$D$854,1,FALSE),0)</f>
        <v>312005</v>
      </c>
    </row>
    <row r="361" spans="1:5" x14ac:dyDescent="0.25">
      <c r="A361">
        <v>317027</v>
      </c>
      <c r="B361" s="48">
        <v>3</v>
      </c>
      <c r="C361" t="s">
        <v>146</v>
      </c>
      <c r="D361">
        <v>42198200</v>
      </c>
      <c r="E361">
        <f>IFERROR(VLOOKUP('RECAUDO 2014'!A361,'RECAUDO 2015'!$A$10:$D$854,1,FALSE),0)</f>
        <v>317027</v>
      </c>
    </row>
    <row r="362" spans="1:5" x14ac:dyDescent="0.25">
      <c r="A362">
        <v>313010</v>
      </c>
      <c r="B362" s="48">
        <v>3</v>
      </c>
      <c r="C362" t="s">
        <v>101</v>
      </c>
      <c r="D362">
        <v>40830900</v>
      </c>
      <c r="E362">
        <f>IFERROR(VLOOKUP('RECAUDO 2014'!A362,'RECAUDO 2015'!$A$10:$D$854,1,FALSE),0)</f>
        <v>313010</v>
      </c>
    </row>
    <row r="363" spans="1:5" x14ac:dyDescent="0.25">
      <c r="A363">
        <v>315042</v>
      </c>
      <c r="B363" s="48">
        <v>3</v>
      </c>
      <c r="C363" t="s">
        <v>126</v>
      </c>
      <c r="D363">
        <v>40134300</v>
      </c>
      <c r="E363">
        <f>IFERROR(VLOOKUP('RECAUDO 2014'!A363,'RECAUDO 2015'!$A$10:$D$854,1,FALSE),0)</f>
        <v>315042</v>
      </c>
    </row>
    <row r="364" spans="1:5" x14ac:dyDescent="0.25">
      <c r="A364">
        <v>315021</v>
      </c>
      <c r="B364" s="48">
        <v>3</v>
      </c>
      <c r="C364" t="s">
        <v>360</v>
      </c>
      <c r="D364">
        <v>36184100</v>
      </c>
      <c r="E364">
        <f>IFERROR(VLOOKUP('RECAUDO 2014'!A364,'RECAUDO 2015'!$A$10:$D$854,1,FALSE),0)</f>
        <v>315021</v>
      </c>
    </row>
    <row r="365" spans="1:5" x14ac:dyDescent="0.25">
      <c r="A365">
        <v>315007</v>
      </c>
      <c r="B365" s="48">
        <v>3</v>
      </c>
      <c r="C365" t="s">
        <v>115</v>
      </c>
      <c r="D365">
        <v>34705400</v>
      </c>
      <c r="E365">
        <f>IFERROR(VLOOKUP('RECAUDO 2014'!A365,'RECAUDO 2015'!$A$10:$D$854,1,FALSE),0)</f>
        <v>315007</v>
      </c>
    </row>
    <row r="366" spans="1:5" x14ac:dyDescent="0.25">
      <c r="A366">
        <v>312013</v>
      </c>
      <c r="B366" s="48">
        <v>3</v>
      </c>
      <c r="C366" t="s">
        <v>98</v>
      </c>
      <c r="D366">
        <v>23544600</v>
      </c>
      <c r="E366">
        <f>IFERROR(VLOOKUP('RECAUDO 2014'!A366,'RECAUDO 2015'!$A$10:$D$854,1,FALSE),0)</f>
        <v>312013</v>
      </c>
    </row>
    <row r="367" spans="1:5" x14ac:dyDescent="0.25">
      <c r="A367">
        <v>315039</v>
      </c>
      <c r="B367" s="48">
        <v>3</v>
      </c>
      <c r="C367" t="s">
        <v>125</v>
      </c>
      <c r="D367">
        <v>23112300</v>
      </c>
      <c r="E367">
        <f>IFERROR(VLOOKUP('RECAUDO 2014'!A367,'RECAUDO 2015'!$A$10:$D$854,1,FALSE),0)</f>
        <v>315039</v>
      </c>
    </row>
    <row r="368" spans="1:5" x14ac:dyDescent="0.25">
      <c r="A368">
        <v>313008</v>
      </c>
      <c r="B368" s="48">
        <v>3</v>
      </c>
      <c r="C368" t="s">
        <v>100</v>
      </c>
      <c r="D368">
        <v>22728900</v>
      </c>
      <c r="E368">
        <f>IFERROR(VLOOKUP('RECAUDO 2014'!A368,'RECAUDO 2015'!$A$10:$D$854,1,FALSE),0)</f>
        <v>313008</v>
      </c>
    </row>
    <row r="369" spans="1:5" x14ac:dyDescent="0.25">
      <c r="A369">
        <v>315052</v>
      </c>
      <c r="B369" s="48">
        <v>3</v>
      </c>
      <c r="C369" t="s">
        <v>127</v>
      </c>
      <c r="D369">
        <v>19605600</v>
      </c>
      <c r="E369">
        <f>IFERROR(VLOOKUP('RECAUDO 2014'!A369,'RECAUDO 2015'!$A$10:$D$854,1,FALSE),0)</f>
        <v>315052</v>
      </c>
    </row>
    <row r="370" spans="1:5" x14ac:dyDescent="0.25">
      <c r="A370">
        <v>314004</v>
      </c>
      <c r="B370" s="48">
        <v>3</v>
      </c>
      <c r="C370" t="s">
        <v>106</v>
      </c>
      <c r="D370">
        <v>19293300</v>
      </c>
      <c r="E370">
        <f>IFERROR(VLOOKUP('RECAUDO 2014'!A370,'RECAUDO 2015'!$A$10:$D$854,1,FALSE),0)</f>
        <v>314004</v>
      </c>
    </row>
    <row r="371" spans="1:5" x14ac:dyDescent="0.25">
      <c r="A371">
        <v>316032</v>
      </c>
      <c r="B371" s="48">
        <v>3</v>
      </c>
      <c r="C371" t="s">
        <v>134</v>
      </c>
      <c r="D371">
        <v>19016100</v>
      </c>
      <c r="E371">
        <f>IFERROR(VLOOKUP('RECAUDO 2014'!A371,'RECAUDO 2015'!$A$10:$D$854,1,FALSE),0)</f>
        <v>316032</v>
      </c>
    </row>
    <row r="372" spans="1:5" x14ac:dyDescent="0.25">
      <c r="A372">
        <v>315012</v>
      </c>
      <c r="B372" s="48">
        <v>3</v>
      </c>
      <c r="C372" t="s">
        <v>117</v>
      </c>
      <c r="D372">
        <v>18326400</v>
      </c>
      <c r="E372">
        <f>IFERROR(VLOOKUP('RECAUDO 2014'!A372,'RECAUDO 2015'!$A$10:$D$854,1,FALSE),0)</f>
        <v>315012</v>
      </c>
    </row>
    <row r="373" spans="1:5" x14ac:dyDescent="0.25">
      <c r="A373">
        <v>312015</v>
      </c>
      <c r="B373" s="48">
        <v>3</v>
      </c>
      <c r="C373" t="s">
        <v>843</v>
      </c>
      <c r="D373">
        <v>18187300</v>
      </c>
      <c r="E373">
        <f>IFERROR(VLOOKUP('RECAUDO 2014'!A373,'RECAUDO 2015'!$A$10:$D$854,1,FALSE),0)</f>
        <v>312015</v>
      </c>
    </row>
    <row r="374" spans="1:5" x14ac:dyDescent="0.25">
      <c r="A374">
        <v>314013</v>
      </c>
      <c r="B374" s="48">
        <v>3</v>
      </c>
      <c r="C374" t="s">
        <v>111</v>
      </c>
      <c r="D374">
        <v>17234000</v>
      </c>
      <c r="E374">
        <f>IFERROR(VLOOKUP('RECAUDO 2014'!A374,'RECAUDO 2015'!$A$10:$D$854,1,FALSE),0)</f>
        <v>314013</v>
      </c>
    </row>
    <row r="375" spans="1:5" x14ac:dyDescent="0.25">
      <c r="A375">
        <v>315010</v>
      </c>
      <c r="B375" s="48">
        <v>3</v>
      </c>
      <c r="C375" t="s">
        <v>13</v>
      </c>
      <c r="D375">
        <v>16934700</v>
      </c>
      <c r="E375">
        <f>IFERROR(VLOOKUP('RECAUDO 2014'!A375,'RECAUDO 2015'!$A$10:$D$854,1,FALSE),0)</f>
        <v>315010</v>
      </c>
    </row>
    <row r="376" spans="1:5" x14ac:dyDescent="0.25">
      <c r="A376">
        <v>315053</v>
      </c>
      <c r="B376" s="48">
        <v>3</v>
      </c>
      <c r="C376" t="s">
        <v>128</v>
      </c>
      <c r="D376">
        <v>15408100</v>
      </c>
      <c r="E376">
        <f>IFERROR(VLOOKUP('RECAUDO 2014'!A376,'RECAUDO 2015'!$A$10:$D$854,1,FALSE),0)</f>
        <v>315053</v>
      </c>
    </row>
    <row r="377" spans="1:5" x14ac:dyDescent="0.25">
      <c r="A377">
        <v>313029</v>
      </c>
      <c r="B377" s="48">
        <v>3</v>
      </c>
      <c r="C377" t="s">
        <v>804</v>
      </c>
      <c r="D377">
        <v>14785300</v>
      </c>
      <c r="E377">
        <f>IFERROR(VLOOKUP('RECAUDO 2014'!A377,'RECAUDO 2015'!$A$10:$D$854,1,FALSE),0)</f>
        <v>313029</v>
      </c>
    </row>
    <row r="378" spans="1:5" x14ac:dyDescent="0.25">
      <c r="A378">
        <v>314010</v>
      </c>
      <c r="B378" s="48">
        <v>3</v>
      </c>
      <c r="C378" t="s">
        <v>109</v>
      </c>
      <c r="D378">
        <v>14410200</v>
      </c>
      <c r="E378">
        <f>IFERROR(VLOOKUP('RECAUDO 2014'!A378,'RECAUDO 2015'!$A$10:$D$854,1,FALSE),0)</f>
        <v>314010</v>
      </c>
    </row>
    <row r="379" spans="1:5" x14ac:dyDescent="0.25">
      <c r="A379">
        <v>315023</v>
      </c>
      <c r="B379" s="48">
        <v>3</v>
      </c>
      <c r="C379" t="s">
        <v>148</v>
      </c>
      <c r="D379">
        <v>13606750</v>
      </c>
      <c r="E379">
        <f>IFERROR(VLOOKUP('RECAUDO 2014'!A379,'RECAUDO 2015'!$A$10:$D$854,1,FALSE),0)</f>
        <v>315023</v>
      </c>
    </row>
    <row r="380" spans="1:5" x14ac:dyDescent="0.25">
      <c r="A380">
        <v>313002</v>
      </c>
      <c r="B380" s="48">
        <v>3</v>
      </c>
      <c r="C380" t="s">
        <v>404</v>
      </c>
      <c r="D380">
        <v>13400900</v>
      </c>
      <c r="E380">
        <f>IFERROR(VLOOKUP('RECAUDO 2014'!A380,'RECAUDO 2015'!$A$10:$D$854,1,FALSE),0)</f>
        <v>313002</v>
      </c>
    </row>
    <row r="381" spans="1:5" x14ac:dyDescent="0.25">
      <c r="A381">
        <v>313027</v>
      </c>
      <c r="B381" s="48">
        <v>3</v>
      </c>
      <c r="C381" t="s">
        <v>104</v>
      </c>
      <c r="D381">
        <v>12960500</v>
      </c>
      <c r="E381">
        <f>IFERROR(VLOOKUP('RECAUDO 2014'!A381,'RECAUDO 2015'!$A$10:$D$854,1,FALSE),0)</f>
        <v>313027</v>
      </c>
    </row>
    <row r="382" spans="1:5" x14ac:dyDescent="0.25">
      <c r="A382">
        <v>317055</v>
      </c>
      <c r="B382" s="48">
        <v>3</v>
      </c>
      <c r="C382" t="s">
        <v>158</v>
      </c>
      <c r="D382">
        <v>12846600</v>
      </c>
      <c r="E382">
        <f>IFERROR(VLOOKUP('RECAUDO 2014'!A382,'RECAUDO 2015'!$A$10:$D$854,1,FALSE),0)</f>
        <v>317055</v>
      </c>
    </row>
    <row r="383" spans="1:5" x14ac:dyDescent="0.25">
      <c r="A383">
        <v>315019</v>
      </c>
      <c r="B383" s="48">
        <v>3</v>
      </c>
      <c r="C383" t="s">
        <v>549</v>
      </c>
      <c r="D383">
        <v>11975200</v>
      </c>
      <c r="E383">
        <f>IFERROR(VLOOKUP('RECAUDO 2014'!A383,'RECAUDO 2015'!$A$10:$D$854,1,FALSE),0)</f>
        <v>315019</v>
      </c>
    </row>
    <row r="384" spans="1:5" x14ac:dyDescent="0.25">
      <c r="A384">
        <v>312008</v>
      </c>
      <c r="B384" s="48">
        <v>3</v>
      </c>
      <c r="C384" t="s">
        <v>97</v>
      </c>
      <c r="D384">
        <v>11410500</v>
      </c>
      <c r="E384">
        <f>IFERROR(VLOOKUP('RECAUDO 2014'!A384,'RECAUDO 2015'!$A$10:$D$854,1,FALSE),0)</f>
        <v>312008</v>
      </c>
    </row>
    <row r="385" spans="1:5" x14ac:dyDescent="0.25">
      <c r="A385">
        <v>315030</v>
      </c>
      <c r="B385" s="48">
        <v>3</v>
      </c>
      <c r="C385" t="s">
        <v>376</v>
      </c>
      <c r="D385">
        <v>10611700</v>
      </c>
      <c r="E385">
        <f>IFERROR(VLOOKUP('RECAUDO 2014'!A385,'RECAUDO 2015'!$A$10:$D$854,1,FALSE),0)</f>
        <v>315030</v>
      </c>
    </row>
    <row r="386" spans="1:5" x14ac:dyDescent="0.25">
      <c r="A386">
        <v>317056</v>
      </c>
      <c r="B386" s="48">
        <v>3</v>
      </c>
      <c r="C386" t="s">
        <v>159</v>
      </c>
      <c r="D386">
        <v>9926800</v>
      </c>
      <c r="E386">
        <f>IFERROR(VLOOKUP('RECAUDO 2014'!A386,'RECAUDO 2015'!$A$10:$D$854,1,FALSE),0)</f>
        <v>317056</v>
      </c>
    </row>
    <row r="387" spans="1:5" x14ac:dyDescent="0.25">
      <c r="A387">
        <v>312004</v>
      </c>
      <c r="B387" s="48">
        <v>3</v>
      </c>
      <c r="C387" t="s">
        <v>317</v>
      </c>
      <c r="D387">
        <v>9694000</v>
      </c>
      <c r="E387">
        <f>IFERROR(VLOOKUP('RECAUDO 2014'!A387,'RECAUDO 2015'!$A$10:$D$854,1,FALSE),0)</f>
        <v>312004</v>
      </c>
    </row>
    <row r="388" spans="1:5" x14ac:dyDescent="0.25">
      <c r="A388">
        <v>313020</v>
      </c>
      <c r="B388" s="48">
        <v>3</v>
      </c>
      <c r="C388" t="s">
        <v>372</v>
      </c>
      <c r="D388">
        <v>9486300</v>
      </c>
      <c r="E388">
        <f>IFERROR(VLOOKUP('RECAUDO 2014'!A388,'RECAUDO 2015'!$A$10:$D$854,1,FALSE),0)</f>
        <v>313020</v>
      </c>
    </row>
    <row r="389" spans="1:5" x14ac:dyDescent="0.25">
      <c r="A389">
        <v>315018</v>
      </c>
      <c r="B389" s="48">
        <v>3</v>
      </c>
      <c r="C389" t="s">
        <v>368</v>
      </c>
      <c r="D389">
        <v>9039700</v>
      </c>
      <c r="E389">
        <f>IFERROR(VLOOKUP('RECAUDO 2014'!A389,'RECAUDO 2015'!$A$10:$D$854,1,FALSE),0)</f>
        <v>315018</v>
      </c>
    </row>
    <row r="390" spans="1:5" x14ac:dyDescent="0.25">
      <c r="A390">
        <v>315008</v>
      </c>
      <c r="B390" s="48">
        <v>3</v>
      </c>
      <c r="C390" t="s">
        <v>340</v>
      </c>
      <c r="D390">
        <v>8751200</v>
      </c>
      <c r="E390">
        <f>IFERROR(VLOOKUP('RECAUDO 2014'!A390,'RECAUDO 2015'!$A$10:$D$854,1,FALSE),0)</f>
        <v>315008</v>
      </c>
    </row>
    <row r="391" spans="1:5" x14ac:dyDescent="0.25">
      <c r="A391">
        <v>314016</v>
      </c>
      <c r="B391" s="48">
        <v>3</v>
      </c>
      <c r="C391" t="s">
        <v>830</v>
      </c>
      <c r="D391">
        <v>7885400</v>
      </c>
      <c r="E391">
        <f>IFERROR(VLOOKUP('RECAUDO 2014'!A391,'RECAUDO 2015'!$A$10:$D$854,1,FALSE),0)</f>
        <v>314016</v>
      </c>
    </row>
    <row r="392" spans="1:5" x14ac:dyDescent="0.25">
      <c r="A392">
        <v>315027</v>
      </c>
      <c r="B392" s="48">
        <v>3</v>
      </c>
      <c r="C392" t="s">
        <v>121</v>
      </c>
      <c r="D392">
        <v>7830700</v>
      </c>
      <c r="E392">
        <f>IFERROR(VLOOKUP('RECAUDO 2014'!A392,'RECAUDO 2015'!$A$10:$D$854,1,FALSE),0)</f>
        <v>315027</v>
      </c>
    </row>
    <row r="393" spans="1:5" x14ac:dyDescent="0.25">
      <c r="A393">
        <v>314015</v>
      </c>
      <c r="B393" s="48">
        <v>3</v>
      </c>
      <c r="C393" t="s">
        <v>112</v>
      </c>
      <c r="D393">
        <v>7760600</v>
      </c>
      <c r="E393">
        <f>IFERROR(VLOOKUP('RECAUDO 2014'!A393,'RECAUDO 2015'!$A$10:$D$854,1,FALSE),0)</f>
        <v>314015</v>
      </c>
    </row>
    <row r="394" spans="1:5" x14ac:dyDescent="0.25">
      <c r="A394">
        <v>315013</v>
      </c>
      <c r="B394" s="48">
        <v>3</v>
      </c>
      <c r="C394" t="s">
        <v>118</v>
      </c>
      <c r="D394">
        <v>7209300</v>
      </c>
      <c r="E394">
        <f>IFERROR(VLOOKUP('RECAUDO 2014'!A394,'RECAUDO 2015'!$A$10:$D$854,1,FALSE),0)</f>
        <v>315013</v>
      </c>
    </row>
    <row r="395" spans="1:5" x14ac:dyDescent="0.25">
      <c r="A395">
        <v>316040</v>
      </c>
      <c r="B395" s="48">
        <v>3</v>
      </c>
      <c r="C395" t="s">
        <v>775</v>
      </c>
      <c r="D395">
        <v>7022200</v>
      </c>
      <c r="E395">
        <f>IFERROR(VLOOKUP('RECAUDO 2014'!A395,'RECAUDO 2015'!$A$10:$D$854,1,FALSE),0)</f>
        <v>316040</v>
      </c>
    </row>
    <row r="396" spans="1:5" x14ac:dyDescent="0.25">
      <c r="A396">
        <v>315004</v>
      </c>
      <c r="B396" s="48">
        <v>3</v>
      </c>
      <c r="C396" t="s">
        <v>318</v>
      </c>
      <c r="D396">
        <v>6766500</v>
      </c>
      <c r="E396">
        <f>IFERROR(VLOOKUP('RECAUDO 2014'!A396,'RECAUDO 2015'!$A$10:$D$854,1,FALSE),0)</f>
        <v>315004</v>
      </c>
    </row>
    <row r="397" spans="1:5" x14ac:dyDescent="0.25">
      <c r="A397">
        <v>317049</v>
      </c>
      <c r="B397" s="48">
        <v>3</v>
      </c>
      <c r="C397" t="s">
        <v>155</v>
      </c>
      <c r="D397">
        <v>6233800</v>
      </c>
      <c r="E397">
        <f>IFERROR(VLOOKUP('RECAUDO 2014'!A397,'RECAUDO 2015'!$A$10:$D$854,1,FALSE),0)</f>
        <v>317049</v>
      </c>
    </row>
    <row r="398" spans="1:5" x14ac:dyDescent="0.25">
      <c r="A398">
        <v>317058</v>
      </c>
      <c r="B398" s="48">
        <v>3</v>
      </c>
      <c r="C398" t="s">
        <v>812</v>
      </c>
      <c r="D398">
        <v>6146600</v>
      </c>
      <c r="E398">
        <f>IFERROR(VLOOKUP('RECAUDO 2014'!A398,'RECAUDO 2015'!$A$10:$D$854,1,FALSE),0)</f>
        <v>317058</v>
      </c>
    </row>
    <row r="399" spans="1:5" x14ac:dyDescent="0.25">
      <c r="A399">
        <v>313022</v>
      </c>
      <c r="B399" s="48">
        <v>3</v>
      </c>
      <c r="C399" t="s">
        <v>373</v>
      </c>
      <c r="D399">
        <v>5729000</v>
      </c>
      <c r="E399">
        <f>IFERROR(VLOOKUP('RECAUDO 2014'!A399,'RECAUDO 2015'!$A$10:$D$854,1,FALSE),0)</f>
        <v>313022</v>
      </c>
    </row>
    <row r="400" spans="1:5" x14ac:dyDescent="0.25">
      <c r="A400">
        <v>315003</v>
      </c>
      <c r="B400" s="48">
        <v>3</v>
      </c>
      <c r="C400" t="s">
        <v>316</v>
      </c>
      <c r="D400">
        <v>5647600</v>
      </c>
      <c r="E400">
        <f>IFERROR(VLOOKUP('RECAUDO 2014'!A400,'RECAUDO 2015'!$A$10:$D$854,1,FALSE),0)</f>
        <v>315003</v>
      </c>
    </row>
    <row r="401" spans="1:5" x14ac:dyDescent="0.25">
      <c r="A401">
        <v>317008</v>
      </c>
      <c r="B401" s="48">
        <v>3</v>
      </c>
      <c r="C401" t="s">
        <v>139</v>
      </c>
      <c r="D401">
        <v>5573300</v>
      </c>
      <c r="E401">
        <f>IFERROR(VLOOKUP('RECAUDO 2014'!A401,'RECAUDO 2015'!$A$10:$D$854,1,FALSE),0)</f>
        <v>317008</v>
      </c>
    </row>
    <row r="402" spans="1:5" x14ac:dyDescent="0.25">
      <c r="A402">
        <v>314014</v>
      </c>
      <c r="B402" s="48">
        <v>3</v>
      </c>
      <c r="C402" t="s">
        <v>504</v>
      </c>
      <c r="D402">
        <v>5505000</v>
      </c>
      <c r="E402">
        <f>IFERROR(VLOOKUP('RECAUDO 2014'!A402,'RECAUDO 2015'!$A$10:$D$854,1,FALSE),0)</f>
        <v>314014</v>
      </c>
    </row>
    <row r="403" spans="1:5" x14ac:dyDescent="0.25">
      <c r="A403">
        <v>313017</v>
      </c>
      <c r="B403" s="48">
        <v>3</v>
      </c>
      <c r="C403" t="s">
        <v>445</v>
      </c>
      <c r="D403">
        <v>5498100</v>
      </c>
      <c r="E403">
        <f>IFERROR(VLOOKUP('RECAUDO 2014'!A403,'RECAUDO 2015'!$A$10:$D$854,1,FALSE),0)</f>
        <v>313017</v>
      </c>
    </row>
    <row r="404" spans="1:5" x14ac:dyDescent="0.25">
      <c r="A404">
        <v>312009</v>
      </c>
      <c r="B404" s="48">
        <v>3</v>
      </c>
      <c r="C404" t="s">
        <v>380</v>
      </c>
      <c r="D404">
        <v>5289700</v>
      </c>
      <c r="E404">
        <f>IFERROR(VLOOKUP('RECAUDO 2014'!A404,'RECAUDO 2015'!$A$10:$D$854,1,FALSE),0)</f>
        <v>312009</v>
      </c>
    </row>
    <row r="405" spans="1:5" x14ac:dyDescent="0.25">
      <c r="A405">
        <v>316026</v>
      </c>
      <c r="B405" s="48">
        <v>3</v>
      </c>
      <c r="C405" t="s">
        <v>133</v>
      </c>
      <c r="D405">
        <v>5283900</v>
      </c>
      <c r="E405">
        <f>IFERROR(VLOOKUP('RECAUDO 2014'!A405,'RECAUDO 2015'!$A$10:$D$854,1,FALSE),0)</f>
        <v>316026</v>
      </c>
    </row>
    <row r="406" spans="1:5" x14ac:dyDescent="0.25">
      <c r="A406">
        <v>314005</v>
      </c>
      <c r="B406" s="48">
        <v>3</v>
      </c>
      <c r="C406" t="s">
        <v>107</v>
      </c>
      <c r="D406">
        <v>4937000</v>
      </c>
      <c r="E406">
        <f>IFERROR(VLOOKUP('RECAUDO 2014'!A406,'RECAUDO 2015'!$A$10:$D$854,1,FALSE),0)</f>
        <v>314005</v>
      </c>
    </row>
    <row r="407" spans="1:5" x14ac:dyDescent="0.25">
      <c r="A407">
        <v>312012</v>
      </c>
      <c r="B407" s="48">
        <v>3</v>
      </c>
      <c r="C407" t="s">
        <v>457</v>
      </c>
      <c r="D407">
        <v>4821075</v>
      </c>
      <c r="E407">
        <f>IFERROR(VLOOKUP('RECAUDO 2014'!A407,'RECAUDO 2015'!$A$10:$D$854,1,FALSE),0)</f>
        <v>312012</v>
      </c>
    </row>
    <row r="408" spans="1:5" x14ac:dyDescent="0.25">
      <c r="A408">
        <v>312014</v>
      </c>
      <c r="B408" s="48">
        <v>3</v>
      </c>
      <c r="C408" t="s">
        <v>94</v>
      </c>
      <c r="D408">
        <v>4740800</v>
      </c>
      <c r="E408">
        <f>IFERROR(VLOOKUP('RECAUDO 2014'!A408,'RECAUDO 2015'!$A$10:$D$854,1,FALSE),0)</f>
        <v>312014</v>
      </c>
    </row>
    <row r="409" spans="1:5" x14ac:dyDescent="0.25">
      <c r="A409">
        <v>317005</v>
      </c>
      <c r="B409" s="48">
        <v>3</v>
      </c>
      <c r="C409" t="s">
        <v>137</v>
      </c>
      <c r="D409">
        <v>4432500</v>
      </c>
      <c r="E409">
        <f>IFERROR(VLOOKUP('RECAUDO 2014'!A409,'RECAUDO 2015'!$A$10:$D$854,1,FALSE),0)</f>
        <v>317005</v>
      </c>
    </row>
    <row r="410" spans="1:5" x14ac:dyDescent="0.25">
      <c r="A410">
        <v>315024</v>
      </c>
      <c r="B410" s="48">
        <v>3</v>
      </c>
      <c r="C410" t="s">
        <v>572</v>
      </c>
      <c r="D410">
        <v>4384550</v>
      </c>
      <c r="E410">
        <f>IFERROR(VLOOKUP('RECAUDO 2014'!A410,'RECAUDO 2015'!$A$10:$D$854,1,FALSE),0)</f>
        <v>315024</v>
      </c>
    </row>
    <row r="411" spans="1:5" x14ac:dyDescent="0.25">
      <c r="A411">
        <v>315028</v>
      </c>
      <c r="B411" s="48">
        <v>3</v>
      </c>
      <c r="C411" t="s">
        <v>65</v>
      </c>
      <c r="D411">
        <v>4302600</v>
      </c>
      <c r="E411">
        <f>IFERROR(VLOOKUP('RECAUDO 2014'!A411,'RECAUDO 2015'!$A$10:$D$854,1,FALSE),0)</f>
        <v>315028</v>
      </c>
    </row>
    <row r="412" spans="1:5" x14ac:dyDescent="0.25">
      <c r="A412">
        <v>314008</v>
      </c>
      <c r="B412" s="48">
        <v>3</v>
      </c>
      <c r="C412" t="s">
        <v>551</v>
      </c>
      <c r="D412">
        <v>4249200</v>
      </c>
      <c r="E412">
        <f>IFERROR(VLOOKUP('RECAUDO 2014'!A412,'RECAUDO 2015'!$A$10:$D$854,1,FALSE),0)</f>
        <v>314008</v>
      </c>
    </row>
    <row r="413" spans="1:5" x14ac:dyDescent="0.25">
      <c r="A413">
        <v>317030</v>
      </c>
      <c r="B413" s="48">
        <v>3</v>
      </c>
      <c r="C413" t="s">
        <v>148</v>
      </c>
      <c r="D413">
        <v>4248800</v>
      </c>
      <c r="E413">
        <f>IFERROR(VLOOKUP('RECAUDO 2014'!A413,'RECAUDO 2015'!$A$10:$D$854,1,FALSE),0)</f>
        <v>317030</v>
      </c>
    </row>
    <row r="414" spans="1:5" x14ac:dyDescent="0.25">
      <c r="A414">
        <v>315020</v>
      </c>
      <c r="B414" s="48">
        <v>3</v>
      </c>
      <c r="C414" t="s">
        <v>575</v>
      </c>
      <c r="D414">
        <v>4243800</v>
      </c>
      <c r="E414">
        <f>IFERROR(VLOOKUP('RECAUDO 2014'!A414,'RECAUDO 2015'!$A$10:$D$854,1,FALSE),0)</f>
        <v>315020</v>
      </c>
    </row>
    <row r="415" spans="1:5" x14ac:dyDescent="0.25">
      <c r="A415">
        <v>317045</v>
      </c>
      <c r="B415" s="48">
        <v>3</v>
      </c>
      <c r="C415" t="s">
        <v>152</v>
      </c>
      <c r="D415">
        <v>4190000</v>
      </c>
      <c r="E415">
        <f>IFERROR(VLOOKUP('RECAUDO 2014'!A415,'RECAUDO 2015'!$A$10:$D$854,1,FALSE),0)</f>
        <v>317045</v>
      </c>
    </row>
    <row r="416" spans="1:5" x14ac:dyDescent="0.25">
      <c r="A416">
        <v>317053</v>
      </c>
      <c r="B416" s="48">
        <v>3</v>
      </c>
      <c r="C416" t="s">
        <v>156</v>
      </c>
      <c r="D416">
        <v>4111800</v>
      </c>
      <c r="E416">
        <f>IFERROR(VLOOKUP('RECAUDO 2014'!A416,'RECAUDO 2015'!$A$10:$D$854,1,FALSE),0)</f>
        <v>317053</v>
      </c>
    </row>
    <row r="417" spans="1:5" x14ac:dyDescent="0.25">
      <c r="A417">
        <v>313003</v>
      </c>
      <c r="B417" s="48">
        <v>3</v>
      </c>
      <c r="C417" t="s">
        <v>318</v>
      </c>
      <c r="D417">
        <v>4093200</v>
      </c>
      <c r="E417">
        <f>IFERROR(VLOOKUP('RECAUDO 2014'!A417,'RECAUDO 2015'!$A$10:$D$854,1,FALSE),0)</f>
        <v>313003</v>
      </c>
    </row>
    <row r="418" spans="1:5" x14ac:dyDescent="0.25">
      <c r="A418">
        <v>316036</v>
      </c>
      <c r="B418" s="48">
        <v>3</v>
      </c>
      <c r="C418" t="s">
        <v>521</v>
      </c>
      <c r="D418">
        <v>4029400</v>
      </c>
      <c r="E418">
        <f>IFERROR(VLOOKUP('RECAUDO 2014'!A418,'RECAUDO 2015'!$A$10:$D$854,1,FALSE),0)</f>
        <v>316036</v>
      </c>
    </row>
    <row r="419" spans="1:5" x14ac:dyDescent="0.25">
      <c r="A419">
        <v>315025</v>
      </c>
      <c r="B419" s="48">
        <v>3</v>
      </c>
      <c r="C419" t="s">
        <v>375</v>
      </c>
      <c r="D419">
        <v>3993200</v>
      </c>
      <c r="E419">
        <f>IFERROR(VLOOKUP('RECAUDO 2014'!A419,'RECAUDO 2015'!$A$10:$D$854,1,FALSE),0)</f>
        <v>315025</v>
      </c>
    </row>
    <row r="420" spans="1:5" x14ac:dyDescent="0.25">
      <c r="A420">
        <v>316022</v>
      </c>
      <c r="B420" s="48">
        <v>3</v>
      </c>
      <c r="C420" t="s">
        <v>425</v>
      </c>
      <c r="D420">
        <v>3988900</v>
      </c>
      <c r="E420">
        <f>IFERROR(VLOOKUP('RECAUDO 2014'!A420,'RECAUDO 2015'!$A$10:$D$854,1,FALSE),0)</f>
        <v>316022</v>
      </c>
    </row>
    <row r="421" spans="1:5" x14ac:dyDescent="0.25">
      <c r="A421">
        <v>315029</v>
      </c>
      <c r="B421" s="48">
        <v>3</v>
      </c>
      <c r="C421" t="s">
        <v>122</v>
      </c>
      <c r="D421">
        <v>3951100</v>
      </c>
      <c r="E421">
        <f>IFERROR(VLOOKUP('RECAUDO 2014'!A421,'RECAUDO 2015'!$A$10:$D$854,1,FALSE),0)</f>
        <v>315029</v>
      </c>
    </row>
    <row r="422" spans="1:5" x14ac:dyDescent="0.25">
      <c r="A422">
        <v>315033</v>
      </c>
      <c r="B422" s="48">
        <v>3</v>
      </c>
      <c r="C422" t="s">
        <v>323</v>
      </c>
      <c r="D422">
        <v>3873400</v>
      </c>
      <c r="E422">
        <f>IFERROR(VLOOKUP('RECAUDO 2014'!A422,'RECAUDO 2015'!$A$10:$D$854,1,FALSE),0)</f>
        <v>315033</v>
      </c>
    </row>
    <row r="423" spans="1:5" x14ac:dyDescent="0.25">
      <c r="A423">
        <v>315032</v>
      </c>
      <c r="B423" s="48">
        <v>3</v>
      </c>
      <c r="C423" t="s">
        <v>336</v>
      </c>
      <c r="D423">
        <v>3454500</v>
      </c>
      <c r="E423">
        <f>IFERROR(VLOOKUP('RECAUDO 2014'!A423,'RECAUDO 2015'!$A$10:$D$854,1,FALSE),0)</f>
        <v>315032</v>
      </c>
    </row>
    <row r="424" spans="1:5" x14ac:dyDescent="0.25">
      <c r="A424">
        <v>313025</v>
      </c>
      <c r="B424" s="48">
        <v>3</v>
      </c>
      <c r="C424" t="s">
        <v>103</v>
      </c>
      <c r="D424">
        <v>3383300</v>
      </c>
      <c r="E424">
        <f>IFERROR(VLOOKUP('RECAUDO 2014'!A424,'RECAUDO 2015'!$A$10:$D$854,1,FALSE),0)</f>
        <v>313025</v>
      </c>
    </row>
    <row r="425" spans="1:5" x14ac:dyDescent="0.25">
      <c r="A425">
        <v>314002</v>
      </c>
      <c r="B425" s="48">
        <v>3</v>
      </c>
      <c r="C425" t="s">
        <v>480</v>
      </c>
      <c r="D425">
        <v>3139800</v>
      </c>
      <c r="E425">
        <f>IFERROR(VLOOKUP('RECAUDO 2014'!A425,'RECAUDO 2015'!$A$10:$D$854,1,FALSE),0)</f>
        <v>314002</v>
      </c>
    </row>
    <row r="426" spans="1:5" x14ac:dyDescent="0.25">
      <c r="A426">
        <v>315009</v>
      </c>
      <c r="B426" s="48">
        <v>3</v>
      </c>
      <c r="C426" t="s">
        <v>577</v>
      </c>
      <c r="D426">
        <v>3030400</v>
      </c>
      <c r="E426">
        <f>IFERROR(VLOOKUP('RECAUDO 2014'!A426,'RECAUDO 2015'!$A$10:$D$854,1,FALSE),0)</f>
        <v>315009</v>
      </c>
    </row>
    <row r="427" spans="1:5" x14ac:dyDescent="0.25">
      <c r="A427">
        <v>313004</v>
      </c>
      <c r="B427" s="48">
        <v>3</v>
      </c>
      <c r="C427" t="s">
        <v>479</v>
      </c>
      <c r="D427">
        <v>2987500</v>
      </c>
      <c r="E427">
        <f>IFERROR(VLOOKUP('RECAUDO 2014'!A427,'RECAUDO 2015'!$A$10:$D$854,1,FALSE),0)</f>
        <v>313004</v>
      </c>
    </row>
    <row r="428" spans="1:5" x14ac:dyDescent="0.25">
      <c r="A428">
        <v>316027</v>
      </c>
      <c r="B428" s="48">
        <v>3</v>
      </c>
      <c r="C428" t="s">
        <v>526</v>
      </c>
      <c r="D428">
        <v>2976100</v>
      </c>
      <c r="E428">
        <f>IFERROR(VLOOKUP('RECAUDO 2014'!A428,'RECAUDO 2015'!$A$10:$D$854,1,FALSE),0)</f>
        <v>316027</v>
      </c>
    </row>
    <row r="429" spans="1:5" x14ac:dyDescent="0.25">
      <c r="A429">
        <v>312010</v>
      </c>
      <c r="B429" s="48">
        <v>3</v>
      </c>
      <c r="C429" t="s">
        <v>374</v>
      </c>
      <c r="D429">
        <v>2968800</v>
      </c>
      <c r="E429">
        <f>IFERROR(VLOOKUP('RECAUDO 2014'!A429,'RECAUDO 2015'!$A$10:$D$854,1,FALSE),0)</f>
        <v>312010</v>
      </c>
    </row>
    <row r="430" spans="1:5" x14ac:dyDescent="0.25">
      <c r="A430">
        <v>315054</v>
      </c>
      <c r="B430" s="48">
        <v>3</v>
      </c>
      <c r="C430" t="s">
        <v>574</v>
      </c>
      <c r="D430">
        <v>2902300</v>
      </c>
      <c r="E430">
        <f>IFERROR(VLOOKUP('RECAUDO 2014'!A430,'RECAUDO 2015'!$A$10:$D$854,1,FALSE),0)</f>
        <v>315054</v>
      </c>
    </row>
    <row r="431" spans="1:5" x14ac:dyDescent="0.25">
      <c r="A431">
        <v>313016</v>
      </c>
      <c r="B431" s="48">
        <v>3</v>
      </c>
      <c r="C431" t="s">
        <v>102</v>
      </c>
      <c r="D431">
        <v>2828700</v>
      </c>
      <c r="E431">
        <f>IFERROR(VLOOKUP('RECAUDO 2014'!A431,'RECAUDO 2015'!$A$10:$D$854,1,FALSE),0)</f>
        <v>313016</v>
      </c>
    </row>
    <row r="432" spans="1:5" x14ac:dyDescent="0.25">
      <c r="A432">
        <v>315037</v>
      </c>
      <c r="B432" s="48">
        <v>3</v>
      </c>
      <c r="C432" t="s">
        <v>579</v>
      </c>
      <c r="D432">
        <v>2812600</v>
      </c>
      <c r="E432">
        <f>IFERROR(VLOOKUP('RECAUDO 2014'!A432,'RECAUDO 2015'!$A$10:$D$854,1,FALSE),0)</f>
        <v>315037</v>
      </c>
    </row>
    <row r="433" spans="1:5" x14ac:dyDescent="0.25">
      <c r="A433">
        <v>315031</v>
      </c>
      <c r="B433" s="48">
        <v>3</v>
      </c>
      <c r="C433" t="s">
        <v>409</v>
      </c>
      <c r="D433">
        <v>2797200</v>
      </c>
      <c r="E433">
        <f>IFERROR(VLOOKUP('RECAUDO 2014'!A433,'RECAUDO 2015'!$A$10:$D$854,1,FALSE),0)</f>
        <v>315031</v>
      </c>
    </row>
    <row r="434" spans="1:5" x14ac:dyDescent="0.25">
      <c r="A434">
        <v>317028</v>
      </c>
      <c r="B434" s="48">
        <v>3</v>
      </c>
      <c r="C434" t="s">
        <v>147</v>
      </c>
      <c r="D434">
        <v>2771400</v>
      </c>
      <c r="E434">
        <f>IFERROR(VLOOKUP('RECAUDO 2014'!A434,'RECAUDO 2015'!$A$10:$D$854,1,FALSE),0)</f>
        <v>317028</v>
      </c>
    </row>
    <row r="435" spans="1:5" x14ac:dyDescent="0.25">
      <c r="A435">
        <v>315005</v>
      </c>
      <c r="B435" s="48">
        <v>3</v>
      </c>
      <c r="C435" t="s">
        <v>432</v>
      </c>
      <c r="D435">
        <v>2750900</v>
      </c>
      <c r="E435">
        <f>IFERROR(VLOOKUP('RECAUDO 2014'!A435,'RECAUDO 2015'!$A$10:$D$854,1,FALSE),0)</f>
        <v>315005</v>
      </c>
    </row>
    <row r="436" spans="1:5" x14ac:dyDescent="0.25">
      <c r="A436">
        <v>313005</v>
      </c>
      <c r="B436" s="48">
        <v>3</v>
      </c>
      <c r="C436" t="s">
        <v>279</v>
      </c>
      <c r="D436">
        <v>2719200</v>
      </c>
      <c r="E436">
        <f>IFERROR(VLOOKUP('RECAUDO 2014'!A436,'RECAUDO 2015'!$A$10:$D$854,1,FALSE),0)</f>
        <v>313005</v>
      </c>
    </row>
    <row r="437" spans="1:5" x14ac:dyDescent="0.25">
      <c r="A437">
        <v>312003</v>
      </c>
      <c r="B437" s="48">
        <v>3</v>
      </c>
      <c r="C437" t="s">
        <v>394</v>
      </c>
      <c r="D437">
        <v>2711900</v>
      </c>
      <c r="E437">
        <f>IFERROR(VLOOKUP('RECAUDO 2014'!A437,'RECAUDO 2015'!$A$10:$D$854,1,FALSE),0)</f>
        <v>312003</v>
      </c>
    </row>
    <row r="438" spans="1:5" x14ac:dyDescent="0.25">
      <c r="A438">
        <v>312002</v>
      </c>
      <c r="B438" s="48">
        <v>3</v>
      </c>
      <c r="C438" t="s">
        <v>817</v>
      </c>
      <c r="D438">
        <v>2619600</v>
      </c>
      <c r="E438">
        <f>IFERROR(VLOOKUP('RECAUDO 2014'!A438,'RECAUDO 2015'!$A$10:$D$854,1,FALSE),0)</f>
        <v>312002</v>
      </c>
    </row>
    <row r="439" spans="1:5" x14ac:dyDescent="0.25">
      <c r="A439">
        <v>316012</v>
      </c>
      <c r="B439" s="48">
        <v>3</v>
      </c>
      <c r="C439" t="s">
        <v>531</v>
      </c>
      <c r="D439">
        <v>2585000</v>
      </c>
      <c r="E439">
        <f>IFERROR(VLOOKUP('RECAUDO 2014'!A439,'RECAUDO 2015'!$A$10:$D$854,1,FALSE),0)</f>
        <v>316012</v>
      </c>
    </row>
    <row r="440" spans="1:5" x14ac:dyDescent="0.25">
      <c r="A440">
        <v>315036</v>
      </c>
      <c r="B440" s="48">
        <v>3</v>
      </c>
      <c r="C440" t="s">
        <v>580</v>
      </c>
      <c r="D440">
        <v>2374100</v>
      </c>
      <c r="E440">
        <f>IFERROR(VLOOKUP('RECAUDO 2014'!A440,'RECAUDO 2015'!$A$10:$D$854,1,FALSE),0)</f>
        <v>315036</v>
      </c>
    </row>
    <row r="441" spans="1:5" x14ac:dyDescent="0.25">
      <c r="A441">
        <v>317007</v>
      </c>
      <c r="B441" s="48">
        <v>3</v>
      </c>
      <c r="C441" t="s">
        <v>138</v>
      </c>
      <c r="D441">
        <v>2352100</v>
      </c>
      <c r="E441">
        <f>IFERROR(VLOOKUP('RECAUDO 2014'!A441,'RECAUDO 2015'!$A$10:$D$854,1,FALSE),0)</f>
        <v>317007</v>
      </c>
    </row>
    <row r="442" spans="1:5" x14ac:dyDescent="0.25">
      <c r="A442">
        <v>313012</v>
      </c>
      <c r="B442" s="48">
        <v>3</v>
      </c>
      <c r="C442" t="s">
        <v>459</v>
      </c>
      <c r="D442">
        <v>2327300</v>
      </c>
      <c r="E442">
        <f>IFERROR(VLOOKUP('RECAUDO 2014'!A442,'RECAUDO 2015'!$A$10:$D$854,1,FALSE),0)</f>
        <v>313012</v>
      </c>
    </row>
    <row r="443" spans="1:5" x14ac:dyDescent="0.25">
      <c r="A443">
        <v>317015</v>
      </c>
      <c r="B443" s="48">
        <v>3</v>
      </c>
      <c r="C443" t="s">
        <v>433</v>
      </c>
      <c r="D443">
        <v>2258800</v>
      </c>
      <c r="E443">
        <f>IFERROR(VLOOKUP('RECAUDO 2014'!A443,'RECAUDO 2015'!$A$10:$D$854,1,FALSE),0)</f>
        <v>317015</v>
      </c>
    </row>
    <row r="444" spans="1:5" x14ac:dyDescent="0.25">
      <c r="A444">
        <v>315016</v>
      </c>
      <c r="B444" s="48">
        <v>3</v>
      </c>
      <c r="C444" t="s">
        <v>484</v>
      </c>
      <c r="D444">
        <v>2225800</v>
      </c>
      <c r="E444">
        <f>IFERROR(VLOOKUP('RECAUDO 2014'!A444,'RECAUDO 2015'!$A$10:$D$854,1,FALSE),0)</f>
        <v>315016</v>
      </c>
    </row>
    <row r="445" spans="1:5" x14ac:dyDescent="0.25">
      <c r="A445">
        <v>314012</v>
      </c>
      <c r="B445" s="48">
        <v>3</v>
      </c>
      <c r="C445" t="s">
        <v>110</v>
      </c>
      <c r="D445">
        <v>2042300</v>
      </c>
      <c r="E445">
        <f>IFERROR(VLOOKUP('RECAUDO 2014'!A445,'RECAUDO 2015'!$A$10:$D$854,1,FALSE),0)</f>
        <v>314012</v>
      </c>
    </row>
    <row r="446" spans="1:5" x14ac:dyDescent="0.25">
      <c r="A446">
        <v>314009</v>
      </c>
      <c r="B446" s="48">
        <v>3</v>
      </c>
      <c r="C446" t="s">
        <v>553</v>
      </c>
      <c r="D446">
        <v>2034000</v>
      </c>
      <c r="E446">
        <f>IFERROR(VLOOKUP('RECAUDO 2014'!A446,'RECAUDO 2015'!$A$10:$D$854,1,FALSE),0)</f>
        <v>314009</v>
      </c>
    </row>
    <row r="447" spans="1:5" x14ac:dyDescent="0.25">
      <c r="A447">
        <v>317033</v>
      </c>
      <c r="B447" s="48">
        <v>3</v>
      </c>
      <c r="C447" t="s">
        <v>150</v>
      </c>
      <c r="D447">
        <v>2012600</v>
      </c>
      <c r="E447">
        <f>IFERROR(VLOOKUP('RECAUDO 2014'!A447,'RECAUDO 2015'!$A$10:$D$854,1,FALSE),0)</f>
        <v>317033</v>
      </c>
    </row>
    <row r="448" spans="1:5" x14ac:dyDescent="0.25">
      <c r="A448">
        <v>316028</v>
      </c>
      <c r="B448" s="48">
        <v>3</v>
      </c>
      <c r="C448" t="s">
        <v>564</v>
      </c>
      <c r="D448">
        <v>1972900</v>
      </c>
      <c r="E448">
        <f>IFERROR(VLOOKUP('RECAUDO 2014'!A448,'RECAUDO 2015'!$A$10:$D$854,1,FALSE),0)</f>
        <v>316028</v>
      </c>
    </row>
    <row r="449" spans="1:5" x14ac:dyDescent="0.25">
      <c r="A449">
        <v>313018</v>
      </c>
      <c r="B449" s="48">
        <v>3</v>
      </c>
      <c r="C449" t="s">
        <v>315</v>
      </c>
      <c r="D449">
        <v>1893400</v>
      </c>
      <c r="E449">
        <f>IFERROR(VLOOKUP('RECAUDO 2014'!A449,'RECAUDO 2015'!$A$10:$D$854,1,FALSE),0)</f>
        <v>313018</v>
      </c>
    </row>
    <row r="450" spans="1:5" x14ac:dyDescent="0.25">
      <c r="A450">
        <v>317039</v>
      </c>
      <c r="B450" s="48">
        <v>3</v>
      </c>
      <c r="C450" t="s">
        <v>506</v>
      </c>
      <c r="D450">
        <v>1861400</v>
      </c>
      <c r="E450">
        <f>IFERROR(VLOOKUP('RECAUDO 2014'!A450,'RECAUDO 2015'!$A$10:$D$854,1,FALSE),0)</f>
        <v>317039</v>
      </c>
    </row>
    <row r="451" spans="1:5" x14ac:dyDescent="0.25">
      <c r="A451">
        <v>314011</v>
      </c>
      <c r="B451" s="48">
        <v>3</v>
      </c>
      <c r="C451" t="s">
        <v>552</v>
      </c>
      <c r="D451">
        <v>1856000</v>
      </c>
      <c r="E451">
        <f>IFERROR(VLOOKUP('RECAUDO 2014'!A451,'RECAUDO 2015'!$A$10:$D$854,1,FALSE),0)</f>
        <v>314011</v>
      </c>
    </row>
    <row r="452" spans="1:5" x14ac:dyDescent="0.25">
      <c r="A452">
        <v>315015</v>
      </c>
      <c r="B452" s="48">
        <v>3</v>
      </c>
      <c r="C452" t="s">
        <v>573</v>
      </c>
      <c r="D452">
        <v>1845500</v>
      </c>
      <c r="E452">
        <f>IFERROR(VLOOKUP('RECAUDO 2014'!A452,'RECAUDO 2015'!$A$10:$D$854,1,FALSE),0)</f>
        <v>315015</v>
      </c>
    </row>
    <row r="453" spans="1:5" x14ac:dyDescent="0.25">
      <c r="A453">
        <v>312011</v>
      </c>
      <c r="B453" s="48">
        <v>3</v>
      </c>
      <c r="C453" t="s">
        <v>356</v>
      </c>
      <c r="D453">
        <v>1810100</v>
      </c>
      <c r="E453">
        <f>IFERROR(VLOOKUP('RECAUDO 2014'!A453,'RECAUDO 2015'!$A$10:$D$854,1,FALSE),0)</f>
        <v>312011</v>
      </c>
    </row>
    <row r="454" spans="1:5" x14ac:dyDescent="0.25">
      <c r="A454">
        <v>315022</v>
      </c>
      <c r="B454" s="48">
        <v>3</v>
      </c>
      <c r="C454" t="s">
        <v>119</v>
      </c>
      <c r="D454">
        <v>1756700</v>
      </c>
      <c r="E454">
        <f>IFERROR(VLOOKUP('RECAUDO 2014'!A454,'RECAUDO 2015'!$A$10:$D$854,1,FALSE),0)</f>
        <v>315022</v>
      </c>
    </row>
    <row r="455" spans="1:5" x14ac:dyDescent="0.25">
      <c r="A455">
        <v>313024</v>
      </c>
      <c r="B455" s="48">
        <v>3</v>
      </c>
      <c r="C455" t="s">
        <v>511</v>
      </c>
      <c r="D455">
        <v>1726800</v>
      </c>
      <c r="E455">
        <f>IFERROR(VLOOKUP('RECAUDO 2014'!A455,'RECAUDO 2015'!$A$10:$D$854,1,FALSE),0)</f>
        <v>313024</v>
      </c>
    </row>
    <row r="456" spans="1:5" x14ac:dyDescent="0.25">
      <c r="A456">
        <v>317022</v>
      </c>
      <c r="B456" s="48">
        <v>3</v>
      </c>
      <c r="C456" t="s">
        <v>143</v>
      </c>
      <c r="D456">
        <v>1687900</v>
      </c>
      <c r="E456">
        <f>IFERROR(VLOOKUP('RECAUDO 2014'!A456,'RECAUDO 2015'!$A$10:$D$854,1,FALSE),0)</f>
        <v>317022</v>
      </c>
    </row>
    <row r="457" spans="1:5" x14ac:dyDescent="0.25">
      <c r="A457">
        <v>312007</v>
      </c>
      <c r="B457" s="48">
        <v>3</v>
      </c>
      <c r="C457" t="s">
        <v>465</v>
      </c>
      <c r="D457">
        <v>1635600</v>
      </c>
      <c r="E457">
        <f>IFERROR(VLOOKUP('RECAUDO 2014'!A457,'RECAUDO 2015'!$A$10:$D$854,1,FALSE),0)</f>
        <v>312007</v>
      </c>
    </row>
    <row r="458" spans="1:5" x14ac:dyDescent="0.25">
      <c r="A458">
        <v>316009</v>
      </c>
      <c r="B458" s="48">
        <v>3</v>
      </c>
      <c r="C458" t="s">
        <v>606</v>
      </c>
      <c r="D458">
        <v>1624100</v>
      </c>
      <c r="E458">
        <f>IFERROR(VLOOKUP('RECAUDO 2014'!A458,'RECAUDO 2015'!$A$10:$D$854,1,FALSE),0)</f>
        <v>316009</v>
      </c>
    </row>
    <row r="459" spans="1:5" x14ac:dyDescent="0.25">
      <c r="A459">
        <v>317025</v>
      </c>
      <c r="B459" s="48">
        <v>3</v>
      </c>
      <c r="C459" t="s">
        <v>145</v>
      </c>
      <c r="D459">
        <v>1618400</v>
      </c>
      <c r="E459">
        <f>IFERROR(VLOOKUP('RECAUDO 2014'!A459,'RECAUDO 2015'!$A$10:$D$854,1,FALSE),0)</f>
        <v>317025</v>
      </c>
    </row>
    <row r="460" spans="1:5" x14ac:dyDescent="0.25">
      <c r="A460">
        <v>316011</v>
      </c>
      <c r="B460" s="48">
        <v>3</v>
      </c>
      <c r="C460" t="s">
        <v>578</v>
      </c>
      <c r="D460">
        <v>1596800</v>
      </c>
      <c r="E460">
        <f>IFERROR(VLOOKUP('RECAUDO 2014'!A460,'RECAUDO 2015'!$A$10:$D$854,1,FALSE),0)</f>
        <v>316011</v>
      </c>
    </row>
    <row r="461" spans="1:5" x14ac:dyDescent="0.25">
      <c r="A461">
        <v>317042</v>
      </c>
      <c r="B461" s="48">
        <v>3</v>
      </c>
      <c r="C461" t="s">
        <v>151</v>
      </c>
      <c r="D461">
        <v>1529000</v>
      </c>
      <c r="E461">
        <f>IFERROR(VLOOKUP('RECAUDO 2014'!A461,'RECAUDO 2015'!$A$10:$D$854,1,FALSE),0)</f>
        <v>317042</v>
      </c>
    </row>
    <row r="462" spans="1:5" x14ac:dyDescent="0.25">
      <c r="A462">
        <v>313006</v>
      </c>
      <c r="B462" s="48">
        <v>3</v>
      </c>
      <c r="C462" t="s">
        <v>334</v>
      </c>
      <c r="D462">
        <v>1496300</v>
      </c>
      <c r="E462">
        <f>IFERROR(VLOOKUP('RECAUDO 2014'!A462,'RECAUDO 2015'!$A$10:$D$854,1,FALSE),0)</f>
        <v>313006</v>
      </c>
    </row>
    <row r="463" spans="1:5" x14ac:dyDescent="0.25">
      <c r="A463">
        <v>316004</v>
      </c>
      <c r="B463" s="48">
        <v>3</v>
      </c>
      <c r="C463" t="s">
        <v>394</v>
      </c>
      <c r="D463">
        <v>1466500</v>
      </c>
      <c r="E463">
        <f>IFERROR(VLOOKUP('RECAUDO 2014'!A463,'RECAUDO 2015'!$A$10:$D$854,1,FALSE),0)</f>
        <v>316004</v>
      </c>
    </row>
    <row r="464" spans="1:5" x14ac:dyDescent="0.25">
      <c r="A464">
        <v>315055</v>
      </c>
      <c r="B464" s="48">
        <v>3</v>
      </c>
      <c r="C464" t="s">
        <v>324</v>
      </c>
      <c r="D464">
        <v>1454300</v>
      </c>
      <c r="E464">
        <f>IFERROR(VLOOKUP('RECAUDO 2014'!A464,'RECAUDO 2015'!$A$10:$D$854,1,FALSE),0)</f>
        <v>315055</v>
      </c>
    </row>
    <row r="465" spans="1:5" x14ac:dyDescent="0.25">
      <c r="A465">
        <v>317048</v>
      </c>
      <c r="B465" s="48">
        <v>3</v>
      </c>
      <c r="C465" t="s">
        <v>154</v>
      </c>
      <c r="D465">
        <v>1395400</v>
      </c>
      <c r="E465">
        <f>IFERROR(VLOOKUP('RECAUDO 2014'!A465,'RECAUDO 2015'!$A$10:$D$854,1,FALSE),0)</f>
        <v>317048</v>
      </c>
    </row>
    <row r="466" spans="1:5" x14ac:dyDescent="0.25">
      <c r="A466">
        <v>316021</v>
      </c>
      <c r="B466" s="48">
        <v>3</v>
      </c>
      <c r="C466" t="s">
        <v>132</v>
      </c>
      <c r="D466">
        <v>1370100</v>
      </c>
      <c r="E466">
        <f>IFERROR(VLOOKUP('RECAUDO 2014'!A466,'RECAUDO 2015'!$A$10:$D$854,1,FALSE),0)</f>
        <v>316021</v>
      </c>
    </row>
    <row r="467" spans="1:5" x14ac:dyDescent="0.25">
      <c r="A467">
        <v>317023</v>
      </c>
      <c r="B467" s="48">
        <v>3</v>
      </c>
      <c r="C467" t="s">
        <v>566</v>
      </c>
      <c r="D467">
        <v>1341300</v>
      </c>
      <c r="E467">
        <f>IFERROR(VLOOKUP('RECAUDO 2014'!A467,'RECAUDO 2015'!$A$10:$D$854,1,FALSE),0)</f>
        <v>317023</v>
      </c>
    </row>
    <row r="468" spans="1:5" x14ac:dyDescent="0.25">
      <c r="A468">
        <v>312006</v>
      </c>
      <c r="B468" s="48">
        <v>3</v>
      </c>
      <c r="C468" t="s">
        <v>337</v>
      </c>
      <c r="D468">
        <v>1328100</v>
      </c>
      <c r="E468">
        <f>IFERROR(VLOOKUP('RECAUDO 2014'!A468,'RECAUDO 2015'!$A$10:$D$854,1,FALSE),0)</f>
        <v>312006</v>
      </c>
    </row>
    <row r="469" spans="1:5" x14ac:dyDescent="0.25">
      <c r="A469">
        <v>316003</v>
      </c>
      <c r="B469" s="48">
        <v>3</v>
      </c>
      <c r="C469" t="s">
        <v>306</v>
      </c>
      <c r="D469">
        <v>1197500</v>
      </c>
      <c r="E469">
        <f>IFERROR(VLOOKUP('RECAUDO 2014'!A469,'RECAUDO 2015'!$A$10:$D$854,1,FALSE),0)</f>
        <v>316003</v>
      </c>
    </row>
    <row r="470" spans="1:5" x14ac:dyDescent="0.25">
      <c r="A470">
        <v>313038</v>
      </c>
      <c r="B470" s="48">
        <v>3</v>
      </c>
      <c r="C470" t="s">
        <v>407</v>
      </c>
      <c r="D470">
        <v>1167900</v>
      </c>
      <c r="E470">
        <f>IFERROR(VLOOKUP('RECAUDO 2014'!A470,'RECAUDO 2015'!$A$10:$D$854,1,FALSE),0)</f>
        <v>313038</v>
      </c>
    </row>
    <row r="471" spans="1:5" x14ac:dyDescent="0.25">
      <c r="A471">
        <v>316029</v>
      </c>
      <c r="B471" s="48">
        <v>3</v>
      </c>
      <c r="C471" t="s">
        <v>612</v>
      </c>
      <c r="D471">
        <v>1137800</v>
      </c>
      <c r="E471">
        <f>IFERROR(VLOOKUP('RECAUDO 2014'!A471,'RECAUDO 2015'!$A$10:$D$854,1,FALSE),0)</f>
        <v>316029</v>
      </c>
    </row>
    <row r="472" spans="1:5" x14ac:dyDescent="0.25">
      <c r="A472">
        <v>315035</v>
      </c>
      <c r="B472" s="48">
        <v>3</v>
      </c>
      <c r="C472" t="s">
        <v>377</v>
      </c>
      <c r="D472">
        <v>1132900</v>
      </c>
      <c r="E472">
        <f>IFERROR(VLOOKUP('RECAUDO 2014'!A472,'RECAUDO 2015'!$A$10:$D$854,1,FALSE),0)</f>
        <v>315035</v>
      </c>
    </row>
    <row r="473" spans="1:5" x14ac:dyDescent="0.25">
      <c r="A473">
        <v>313023</v>
      </c>
      <c r="B473" s="48">
        <v>3</v>
      </c>
      <c r="C473" t="s">
        <v>406</v>
      </c>
      <c r="D473">
        <v>1119000</v>
      </c>
      <c r="E473">
        <f>IFERROR(VLOOKUP('RECAUDO 2014'!A473,'RECAUDO 2015'!$A$10:$D$854,1,FALSE),0)</f>
        <v>313023</v>
      </c>
    </row>
    <row r="474" spans="1:5" x14ac:dyDescent="0.25">
      <c r="A474">
        <v>316008</v>
      </c>
      <c r="B474" s="48">
        <v>3</v>
      </c>
      <c r="C474" t="s">
        <v>130</v>
      </c>
      <c r="D474">
        <v>1073200</v>
      </c>
      <c r="E474">
        <f>IFERROR(VLOOKUP('RECAUDO 2014'!A474,'RECAUDO 2015'!$A$10:$D$854,1,FALSE),0)</f>
        <v>316008</v>
      </c>
    </row>
    <row r="475" spans="1:5" x14ac:dyDescent="0.25">
      <c r="A475">
        <v>317068</v>
      </c>
      <c r="B475" s="48">
        <v>3</v>
      </c>
      <c r="C475" t="s">
        <v>160</v>
      </c>
      <c r="D475">
        <v>1069100</v>
      </c>
      <c r="E475">
        <f>IFERROR(VLOOKUP('RECAUDO 2014'!A475,'RECAUDO 2015'!$A$10:$D$854,1,FALSE),0)</f>
        <v>317068</v>
      </c>
    </row>
    <row r="476" spans="1:5" x14ac:dyDescent="0.25">
      <c r="A476">
        <v>313028</v>
      </c>
      <c r="B476" s="48">
        <v>3</v>
      </c>
      <c r="C476" t="s">
        <v>335</v>
      </c>
      <c r="D476">
        <v>1025200</v>
      </c>
      <c r="E476">
        <f>IFERROR(VLOOKUP('RECAUDO 2014'!A476,'RECAUDO 2015'!$A$10:$D$854,1,FALSE),0)</f>
        <v>313028</v>
      </c>
    </row>
    <row r="477" spans="1:5" x14ac:dyDescent="0.25">
      <c r="A477">
        <v>317010</v>
      </c>
      <c r="B477" s="48">
        <v>3</v>
      </c>
      <c r="C477" t="s">
        <v>140</v>
      </c>
      <c r="D477">
        <v>1002900</v>
      </c>
      <c r="E477">
        <f>IFERROR(VLOOKUP('RECAUDO 2014'!A477,'RECAUDO 2015'!$A$10:$D$854,1,FALSE),0)</f>
        <v>317010</v>
      </c>
    </row>
    <row r="478" spans="1:5" x14ac:dyDescent="0.25">
      <c r="A478">
        <v>313009</v>
      </c>
      <c r="B478" s="48">
        <v>3</v>
      </c>
      <c r="C478" t="s">
        <v>321</v>
      </c>
      <c r="D478">
        <v>990500</v>
      </c>
      <c r="E478">
        <f>IFERROR(VLOOKUP('RECAUDO 2014'!A478,'RECAUDO 2015'!$A$10:$D$854,1,FALSE),0)</f>
        <v>313009</v>
      </c>
    </row>
    <row r="479" spans="1:5" x14ac:dyDescent="0.25">
      <c r="A479">
        <v>313015</v>
      </c>
      <c r="B479" s="48">
        <v>3</v>
      </c>
      <c r="C479" t="s">
        <v>405</v>
      </c>
      <c r="D479">
        <v>949900</v>
      </c>
      <c r="E479">
        <f>IFERROR(VLOOKUP('RECAUDO 2014'!A479,'RECAUDO 2015'!$A$10:$D$854,1,FALSE),0)</f>
        <v>313015</v>
      </c>
    </row>
    <row r="480" spans="1:5" x14ac:dyDescent="0.25">
      <c r="A480">
        <v>313019</v>
      </c>
      <c r="B480" s="48">
        <v>3</v>
      </c>
      <c r="C480" t="s">
        <v>460</v>
      </c>
      <c r="D480">
        <v>934400</v>
      </c>
      <c r="E480">
        <f>IFERROR(VLOOKUP('RECAUDO 2014'!A480,'RECAUDO 2015'!$A$10:$D$854,1,FALSE),0)</f>
        <v>313019</v>
      </c>
    </row>
    <row r="481" spans="1:5" x14ac:dyDescent="0.25">
      <c r="A481">
        <v>314003</v>
      </c>
      <c r="B481" s="48">
        <v>3</v>
      </c>
      <c r="C481" t="s">
        <v>190</v>
      </c>
      <c r="D481">
        <v>900300</v>
      </c>
      <c r="E481">
        <f>IFERROR(VLOOKUP('RECAUDO 2014'!A481,'RECAUDO 2015'!$A$10:$D$854,1,FALSE),0)</f>
        <v>314003</v>
      </c>
    </row>
    <row r="482" spans="1:5" x14ac:dyDescent="0.25">
      <c r="A482">
        <v>315002</v>
      </c>
      <c r="B482" s="48">
        <v>3</v>
      </c>
      <c r="C482" t="s">
        <v>306</v>
      </c>
      <c r="D482">
        <v>897800</v>
      </c>
      <c r="E482">
        <f>IFERROR(VLOOKUP('RECAUDO 2014'!A482,'RECAUDO 2015'!$A$10:$D$854,1,FALSE),0)</f>
        <v>315002</v>
      </c>
    </row>
    <row r="483" spans="1:5" x14ac:dyDescent="0.25">
      <c r="A483">
        <v>317024</v>
      </c>
      <c r="B483" s="48">
        <v>3</v>
      </c>
      <c r="C483" t="s">
        <v>144</v>
      </c>
      <c r="D483">
        <v>885500</v>
      </c>
      <c r="E483">
        <f>IFERROR(VLOOKUP('RECAUDO 2014'!A483,'RECAUDO 2015'!$A$10:$D$854,1,FALSE),0)</f>
        <v>317024</v>
      </c>
    </row>
    <row r="484" spans="1:5" x14ac:dyDescent="0.25">
      <c r="A484">
        <v>317019</v>
      </c>
      <c r="B484" s="48">
        <v>3</v>
      </c>
      <c r="C484" t="s">
        <v>401</v>
      </c>
      <c r="D484">
        <v>862800</v>
      </c>
      <c r="E484">
        <f>IFERROR(VLOOKUP('RECAUDO 2014'!A484,'RECAUDO 2015'!$A$10:$D$854,1,FALSE),0)</f>
        <v>317019</v>
      </c>
    </row>
    <row r="485" spans="1:5" x14ac:dyDescent="0.25">
      <c r="A485">
        <v>316033</v>
      </c>
      <c r="B485" s="48">
        <v>3</v>
      </c>
      <c r="C485" t="s">
        <v>581</v>
      </c>
      <c r="D485">
        <v>859500</v>
      </c>
      <c r="E485">
        <f>IFERROR(VLOOKUP('RECAUDO 2014'!A485,'RECAUDO 2015'!$A$10:$D$854,1,FALSE),0)</f>
        <v>316033</v>
      </c>
    </row>
    <row r="486" spans="1:5" x14ac:dyDescent="0.25">
      <c r="A486">
        <v>313041</v>
      </c>
      <c r="B486" s="48">
        <v>3</v>
      </c>
      <c r="C486" t="s">
        <v>829</v>
      </c>
      <c r="D486">
        <v>805600</v>
      </c>
      <c r="E486">
        <f>IFERROR(VLOOKUP('RECAUDO 2014'!A486,'RECAUDO 2015'!$A$10:$D$854,1,FALSE),0)</f>
        <v>313041</v>
      </c>
    </row>
    <row r="487" spans="1:5" x14ac:dyDescent="0.25">
      <c r="A487">
        <v>315017</v>
      </c>
      <c r="B487" s="48">
        <v>3</v>
      </c>
      <c r="C487" t="s">
        <v>485</v>
      </c>
      <c r="D487">
        <v>787900</v>
      </c>
      <c r="E487">
        <f>IFERROR(VLOOKUP('RECAUDO 2014'!A487,'RECAUDO 2015'!$A$10:$D$854,1,FALSE),0)</f>
        <v>315017</v>
      </c>
    </row>
    <row r="488" spans="1:5" x14ac:dyDescent="0.25">
      <c r="A488">
        <v>317011</v>
      </c>
      <c r="B488" s="48">
        <v>3</v>
      </c>
      <c r="C488" t="s">
        <v>141</v>
      </c>
      <c r="D488">
        <v>778000</v>
      </c>
      <c r="E488">
        <f>IFERROR(VLOOKUP('RECAUDO 2014'!A488,'RECAUDO 2015'!$A$10:$D$854,1,FALSE),0)</f>
        <v>317011</v>
      </c>
    </row>
    <row r="489" spans="1:5" x14ac:dyDescent="0.25">
      <c r="A489">
        <v>317003</v>
      </c>
      <c r="B489" s="48">
        <v>3</v>
      </c>
      <c r="C489" t="s">
        <v>136</v>
      </c>
      <c r="D489">
        <v>770400</v>
      </c>
      <c r="E489">
        <f>IFERROR(VLOOKUP('RECAUDO 2014'!A489,'RECAUDO 2015'!$A$10:$D$854,1,FALSE),0)</f>
        <v>317003</v>
      </c>
    </row>
    <row r="490" spans="1:5" x14ac:dyDescent="0.25">
      <c r="A490">
        <v>317032</v>
      </c>
      <c r="B490" s="48">
        <v>3</v>
      </c>
      <c r="C490" t="s">
        <v>149</v>
      </c>
      <c r="D490">
        <v>770000</v>
      </c>
      <c r="E490">
        <f>IFERROR(VLOOKUP('RECAUDO 2014'!A490,'RECAUDO 2015'!$A$10:$D$854,1,FALSE),0)</f>
        <v>317032</v>
      </c>
    </row>
    <row r="491" spans="1:5" x14ac:dyDescent="0.25">
      <c r="A491">
        <v>316014</v>
      </c>
      <c r="B491" s="48">
        <v>3</v>
      </c>
      <c r="C491" t="s">
        <v>401</v>
      </c>
      <c r="D491">
        <v>750300</v>
      </c>
      <c r="E491">
        <f>IFERROR(VLOOKUP('RECAUDO 2014'!A491,'RECAUDO 2015'!$A$10:$D$854,1,FALSE),0)</f>
        <v>316014</v>
      </c>
    </row>
    <row r="492" spans="1:5" x14ac:dyDescent="0.25">
      <c r="A492">
        <v>314006</v>
      </c>
      <c r="B492" s="48">
        <v>3</v>
      </c>
      <c r="C492" t="s">
        <v>108</v>
      </c>
      <c r="D492">
        <v>660400</v>
      </c>
      <c r="E492">
        <f>IFERROR(VLOOKUP('RECAUDO 2014'!A492,'RECAUDO 2015'!$A$10:$D$854,1,FALSE),0)</f>
        <v>314006</v>
      </c>
    </row>
    <row r="493" spans="1:5" x14ac:dyDescent="0.25">
      <c r="A493">
        <v>317006</v>
      </c>
      <c r="B493" s="48">
        <v>3</v>
      </c>
      <c r="C493" t="s">
        <v>41</v>
      </c>
      <c r="D493">
        <v>648700</v>
      </c>
      <c r="E493">
        <f>IFERROR(VLOOKUP('RECAUDO 2014'!A493,'RECAUDO 2015'!$A$10:$D$854,1,FALSE),0)</f>
        <v>317006</v>
      </c>
    </row>
    <row r="494" spans="1:5" x14ac:dyDescent="0.25">
      <c r="A494">
        <v>317029</v>
      </c>
      <c r="B494" s="48">
        <v>3</v>
      </c>
      <c r="C494" t="s">
        <v>681</v>
      </c>
      <c r="D494">
        <v>643700</v>
      </c>
      <c r="E494">
        <f>IFERROR(VLOOKUP('RECAUDO 2014'!A494,'RECAUDO 2015'!$A$10:$D$854,1,FALSE),0)</f>
        <v>317029</v>
      </c>
    </row>
    <row r="495" spans="1:5" x14ac:dyDescent="0.25">
      <c r="A495">
        <v>313014</v>
      </c>
      <c r="B495" s="48">
        <v>3</v>
      </c>
      <c r="C495" t="s">
        <v>620</v>
      </c>
      <c r="D495">
        <v>622300</v>
      </c>
      <c r="E495">
        <f>IFERROR(VLOOKUP('RECAUDO 2014'!A495,'RECAUDO 2015'!$A$10:$D$854,1,FALSE),0)</f>
        <v>313014</v>
      </c>
    </row>
    <row r="496" spans="1:5" x14ac:dyDescent="0.25">
      <c r="A496">
        <v>316035</v>
      </c>
      <c r="B496" s="48">
        <v>3</v>
      </c>
      <c r="C496" t="s">
        <v>641</v>
      </c>
      <c r="D496">
        <v>604300</v>
      </c>
      <c r="E496">
        <f>IFERROR(VLOOKUP('RECAUDO 2014'!A496,'RECAUDO 2015'!$A$10:$D$854,1,FALSE),0)</f>
        <v>316035</v>
      </c>
    </row>
    <row r="497" spans="1:5" x14ac:dyDescent="0.25">
      <c r="A497">
        <v>313021</v>
      </c>
      <c r="B497" s="48">
        <v>3</v>
      </c>
      <c r="C497" t="s">
        <v>699</v>
      </c>
      <c r="D497">
        <v>541200</v>
      </c>
      <c r="E497">
        <f>IFERROR(VLOOKUP('RECAUDO 2014'!A497,'RECAUDO 2015'!$A$10:$D$854,1,FALSE),0)</f>
        <v>313021</v>
      </c>
    </row>
    <row r="498" spans="1:5" x14ac:dyDescent="0.25">
      <c r="A498">
        <v>316025</v>
      </c>
      <c r="B498" s="48">
        <v>3</v>
      </c>
      <c r="C498" t="s">
        <v>418</v>
      </c>
      <c r="D498">
        <v>534200</v>
      </c>
      <c r="E498">
        <f>IFERROR(VLOOKUP('RECAUDO 2014'!A498,'RECAUDO 2015'!$A$10:$D$854,1,FALSE),0)</f>
        <v>316025</v>
      </c>
    </row>
    <row r="499" spans="1:5" x14ac:dyDescent="0.25">
      <c r="A499">
        <v>317075</v>
      </c>
      <c r="B499" s="48">
        <v>3</v>
      </c>
      <c r="C499" t="s">
        <v>161</v>
      </c>
      <c r="D499">
        <v>503700</v>
      </c>
      <c r="E499">
        <f>IFERROR(VLOOKUP('RECAUDO 2014'!A499,'RECAUDO 2015'!$A$10:$D$854,1,FALSE),0)</f>
        <v>317075</v>
      </c>
    </row>
    <row r="500" spans="1:5" x14ac:dyDescent="0.25">
      <c r="A500">
        <v>317076</v>
      </c>
      <c r="B500" s="48">
        <v>3</v>
      </c>
      <c r="C500" t="s">
        <v>162</v>
      </c>
      <c r="D500">
        <v>495100</v>
      </c>
      <c r="E500">
        <f>IFERROR(VLOOKUP('RECAUDO 2014'!A500,'RECAUDO 2015'!$A$10:$D$854,1,FALSE),0)</f>
        <v>317076</v>
      </c>
    </row>
    <row r="501" spans="1:5" x14ac:dyDescent="0.25">
      <c r="A501">
        <v>316016</v>
      </c>
      <c r="B501" s="48">
        <v>3</v>
      </c>
      <c r="C501" t="s">
        <v>131</v>
      </c>
      <c r="D501">
        <v>463300</v>
      </c>
      <c r="E501">
        <f>IFERROR(VLOOKUP('RECAUDO 2014'!A501,'RECAUDO 2015'!$A$10:$D$854,1,FALSE),0)</f>
        <v>316016</v>
      </c>
    </row>
    <row r="502" spans="1:5" x14ac:dyDescent="0.25">
      <c r="A502">
        <v>313026</v>
      </c>
      <c r="B502" s="48">
        <v>3</v>
      </c>
      <c r="C502" t="s">
        <v>532</v>
      </c>
      <c r="D502">
        <v>462000</v>
      </c>
      <c r="E502">
        <f>IFERROR(VLOOKUP('RECAUDO 2014'!A502,'RECAUDO 2015'!$A$10:$D$854,1,FALSE),0)</f>
        <v>313026</v>
      </c>
    </row>
    <row r="503" spans="1:5" x14ac:dyDescent="0.25">
      <c r="A503">
        <v>317043</v>
      </c>
      <c r="B503" s="48">
        <v>3</v>
      </c>
      <c r="C503" t="s">
        <v>664</v>
      </c>
      <c r="D503">
        <v>434400</v>
      </c>
      <c r="E503">
        <f>IFERROR(VLOOKUP('RECAUDO 2014'!A503,'RECAUDO 2015'!$A$10:$D$854,1,FALSE),0)</f>
        <v>317043</v>
      </c>
    </row>
    <row r="504" spans="1:5" x14ac:dyDescent="0.25">
      <c r="A504">
        <v>317021</v>
      </c>
      <c r="B504" s="48">
        <v>3</v>
      </c>
      <c r="C504" t="s">
        <v>142</v>
      </c>
      <c r="D504">
        <v>415300</v>
      </c>
      <c r="E504">
        <f>IFERROR(VLOOKUP('RECAUDO 2014'!A504,'RECAUDO 2015'!$A$10:$D$854,1,FALSE),0)</f>
        <v>317021</v>
      </c>
    </row>
    <row r="505" spans="1:5" x14ac:dyDescent="0.25">
      <c r="A505">
        <v>317041</v>
      </c>
      <c r="B505" s="48">
        <v>3</v>
      </c>
      <c r="C505" t="s">
        <v>570</v>
      </c>
      <c r="D505">
        <v>404500</v>
      </c>
      <c r="E505">
        <f>IFERROR(VLOOKUP('RECAUDO 2014'!A505,'RECAUDO 2015'!$A$10:$D$854,1,FALSE),0)</f>
        <v>317041</v>
      </c>
    </row>
    <row r="506" spans="1:5" x14ac:dyDescent="0.25">
      <c r="A506">
        <v>317017</v>
      </c>
      <c r="B506" s="48">
        <v>3</v>
      </c>
      <c r="C506" t="s">
        <v>569</v>
      </c>
      <c r="D506">
        <v>399100</v>
      </c>
      <c r="E506">
        <f>IFERROR(VLOOKUP('RECAUDO 2014'!A506,'RECAUDO 2015'!$A$10:$D$854,1,FALSE),0)</f>
        <v>317017</v>
      </c>
    </row>
    <row r="507" spans="1:5" x14ac:dyDescent="0.25">
      <c r="A507">
        <v>317047</v>
      </c>
      <c r="B507" s="48">
        <v>3</v>
      </c>
      <c r="C507" t="s">
        <v>568</v>
      </c>
      <c r="D507">
        <v>361700</v>
      </c>
      <c r="E507">
        <f>IFERROR(VLOOKUP('RECAUDO 2014'!A507,'RECAUDO 2015'!$A$10:$D$854,1,FALSE),0)</f>
        <v>317047</v>
      </c>
    </row>
    <row r="508" spans="1:5" x14ac:dyDescent="0.25">
      <c r="A508">
        <v>313013</v>
      </c>
      <c r="B508" s="48">
        <v>3</v>
      </c>
      <c r="C508" t="s">
        <v>561</v>
      </c>
      <c r="D508">
        <v>352600</v>
      </c>
      <c r="E508">
        <f>IFERROR(VLOOKUP('RECAUDO 2014'!A508,'RECAUDO 2015'!$A$10:$D$854,1,FALSE),0)</f>
        <v>313013</v>
      </c>
    </row>
    <row r="509" spans="1:5" x14ac:dyDescent="0.25">
      <c r="A509">
        <v>316006</v>
      </c>
      <c r="B509" s="48">
        <v>3</v>
      </c>
      <c r="C509" t="s">
        <v>709</v>
      </c>
      <c r="D509">
        <v>335700</v>
      </c>
      <c r="E509">
        <f>IFERROR(VLOOKUP('RECAUDO 2014'!A509,'RECAUDO 2015'!$A$10:$D$854,1,FALSE),0)</f>
        <v>316006</v>
      </c>
    </row>
    <row r="510" spans="1:5" x14ac:dyDescent="0.25">
      <c r="A510">
        <v>316007</v>
      </c>
      <c r="B510" s="48">
        <v>3</v>
      </c>
      <c r="C510" t="s">
        <v>700</v>
      </c>
      <c r="D510">
        <v>335000</v>
      </c>
      <c r="E510">
        <f>IFERROR(VLOOKUP('RECAUDO 2014'!A510,'RECAUDO 2015'!$A$10:$D$854,1,FALSE),0)</f>
        <v>316007</v>
      </c>
    </row>
    <row r="511" spans="1:5" x14ac:dyDescent="0.25">
      <c r="A511">
        <v>317046</v>
      </c>
      <c r="B511" s="48">
        <v>3</v>
      </c>
      <c r="C511" t="s">
        <v>153</v>
      </c>
      <c r="D511">
        <v>308600</v>
      </c>
      <c r="E511">
        <f>IFERROR(VLOOKUP('RECAUDO 2014'!A511,'RECAUDO 2015'!$A$10:$D$854,1,FALSE),0)</f>
        <v>317046</v>
      </c>
    </row>
    <row r="512" spans="1:5" x14ac:dyDescent="0.25">
      <c r="A512">
        <v>313033</v>
      </c>
      <c r="B512" s="48">
        <v>3</v>
      </c>
      <c r="C512" t="s">
        <v>828</v>
      </c>
      <c r="D512">
        <v>303100</v>
      </c>
      <c r="E512">
        <f>IFERROR(VLOOKUP('RECAUDO 2014'!A512,'RECAUDO 2015'!$A$10:$D$854,1,FALSE),0)</f>
        <v>313033</v>
      </c>
    </row>
    <row r="513" spans="1:5" x14ac:dyDescent="0.25">
      <c r="A513">
        <v>313011</v>
      </c>
      <c r="B513" s="48">
        <v>3</v>
      </c>
      <c r="C513" t="s">
        <v>563</v>
      </c>
      <c r="D513">
        <v>292000</v>
      </c>
      <c r="E513">
        <f>IFERROR(VLOOKUP('RECAUDO 2014'!A513,'RECAUDO 2015'!$A$10:$D$854,1,FALSE),0)</f>
        <v>313011</v>
      </c>
    </row>
    <row r="514" spans="1:5" x14ac:dyDescent="0.25">
      <c r="A514">
        <v>316023</v>
      </c>
      <c r="B514" s="48">
        <v>3</v>
      </c>
      <c r="C514" t="s">
        <v>582</v>
      </c>
      <c r="D514">
        <v>222300</v>
      </c>
      <c r="E514">
        <f>IFERROR(VLOOKUP('RECAUDO 2014'!A514,'RECAUDO 2015'!$A$10:$D$854,1,FALSE),0)</f>
        <v>316023</v>
      </c>
    </row>
    <row r="515" spans="1:5" x14ac:dyDescent="0.25">
      <c r="A515">
        <v>317054</v>
      </c>
      <c r="B515" s="48">
        <v>3</v>
      </c>
      <c r="C515" t="s">
        <v>157</v>
      </c>
      <c r="D515">
        <v>137300</v>
      </c>
      <c r="E515">
        <f>IFERROR(VLOOKUP('RECAUDO 2014'!A515,'RECAUDO 2015'!$A$10:$D$854,1,FALSE),0)</f>
        <v>317054</v>
      </c>
    </row>
    <row r="516" spans="1:5" x14ac:dyDescent="0.25">
      <c r="A516">
        <v>316038</v>
      </c>
      <c r="B516" s="48">
        <v>3</v>
      </c>
      <c r="C516" t="s">
        <v>678</v>
      </c>
      <c r="D516">
        <v>87300</v>
      </c>
      <c r="E516">
        <f>IFERROR(VLOOKUP('RECAUDO 2014'!A516,'RECAUDO 2015'!$A$10:$D$854,1,FALSE),0)</f>
        <v>316038</v>
      </c>
    </row>
    <row r="517" spans="1:5" x14ac:dyDescent="0.25">
      <c r="A517">
        <v>316024</v>
      </c>
      <c r="B517" s="48">
        <v>3</v>
      </c>
      <c r="C517" t="s">
        <v>576</v>
      </c>
      <c r="D517">
        <v>76500</v>
      </c>
      <c r="E517">
        <f>IFERROR(VLOOKUP('RECAUDO 2014'!A517,'RECAUDO 2015'!$A$10:$D$854,1,FALSE),0)</f>
        <v>316024</v>
      </c>
    </row>
    <row r="518" spans="1:5" x14ac:dyDescent="0.25">
      <c r="A518">
        <v>313032</v>
      </c>
      <c r="B518" s="48">
        <v>3</v>
      </c>
      <c r="C518" t="s">
        <v>862</v>
      </c>
      <c r="D518">
        <v>40500</v>
      </c>
      <c r="E518">
        <f>IFERROR(VLOOKUP('RECAUDO 2014'!A518,'RECAUDO 2015'!$A$10:$D$854,1,FALSE),0)</f>
        <v>0</v>
      </c>
    </row>
    <row r="519" spans="1:5" x14ac:dyDescent="0.25">
      <c r="A519">
        <v>418001</v>
      </c>
      <c r="B519" s="48">
        <v>4</v>
      </c>
      <c r="C519" t="s">
        <v>163</v>
      </c>
      <c r="D519">
        <v>837402800</v>
      </c>
      <c r="E519">
        <f>IFERROR(VLOOKUP('RECAUDO 2014'!A519,'RECAUDO 2015'!$A$10:$D$854,1,FALSE),0)</f>
        <v>418001</v>
      </c>
    </row>
    <row r="520" spans="1:5" x14ac:dyDescent="0.25">
      <c r="A520">
        <v>419001</v>
      </c>
      <c r="B520" s="48">
        <v>4</v>
      </c>
      <c r="C520" t="s">
        <v>172</v>
      </c>
      <c r="D520">
        <v>676508797</v>
      </c>
      <c r="E520">
        <f>IFERROR(VLOOKUP('RECAUDO 2014'!A520,'RECAUDO 2015'!$A$10:$D$854,1,FALSE),0)</f>
        <v>419001</v>
      </c>
    </row>
    <row r="521" spans="1:5" x14ac:dyDescent="0.25">
      <c r="A521">
        <v>420001</v>
      </c>
      <c r="B521" s="48">
        <v>4</v>
      </c>
      <c r="C521" t="s">
        <v>176</v>
      </c>
      <c r="D521">
        <v>302689200</v>
      </c>
      <c r="E521">
        <f>IFERROR(VLOOKUP('RECAUDO 2014'!A521,'RECAUDO 2015'!$A$10:$D$854,1,FALSE),0)</f>
        <v>420001</v>
      </c>
    </row>
    <row r="522" spans="1:5" x14ac:dyDescent="0.25">
      <c r="A522">
        <v>422001</v>
      </c>
      <c r="B522" s="48">
        <v>4</v>
      </c>
      <c r="C522" t="s">
        <v>188</v>
      </c>
      <c r="D522">
        <v>257437500</v>
      </c>
      <c r="E522">
        <f>IFERROR(VLOOKUP('RECAUDO 2014'!A522,'RECAUDO 2015'!$A$10:$D$854,1,FALSE),0)</f>
        <v>422001</v>
      </c>
    </row>
    <row r="523" spans="1:5" x14ac:dyDescent="0.25">
      <c r="A523">
        <v>419034</v>
      </c>
      <c r="B523" s="48">
        <v>4</v>
      </c>
      <c r="C523" t="s">
        <v>798</v>
      </c>
      <c r="D523">
        <v>136528800</v>
      </c>
      <c r="E523">
        <f>IFERROR(VLOOKUP('RECAUDO 2014'!A523,'RECAUDO 2015'!$A$10:$D$854,1,FALSE),0)</f>
        <v>419034</v>
      </c>
    </row>
    <row r="524" spans="1:5" x14ac:dyDescent="0.25">
      <c r="A524">
        <v>423001</v>
      </c>
      <c r="B524" s="48">
        <v>4</v>
      </c>
      <c r="C524" t="s">
        <v>207</v>
      </c>
      <c r="D524">
        <v>133121500</v>
      </c>
      <c r="E524">
        <f>IFERROR(VLOOKUP('RECAUDO 2014'!A524,'RECAUDO 2015'!$A$10:$D$854,1,FALSE),0)</f>
        <v>423001</v>
      </c>
    </row>
    <row r="525" spans="1:5" x14ac:dyDescent="0.25">
      <c r="A525">
        <v>426001</v>
      </c>
      <c r="B525" s="48">
        <v>4</v>
      </c>
      <c r="C525" t="s">
        <v>242</v>
      </c>
      <c r="D525">
        <v>129027700</v>
      </c>
      <c r="E525">
        <f>IFERROR(VLOOKUP('RECAUDO 2014'!A525,'RECAUDO 2015'!$A$10:$D$854,1,FALSE),0)</f>
        <v>426001</v>
      </c>
    </row>
    <row r="526" spans="1:5" x14ac:dyDescent="0.25">
      <c r="A526">
        <v>418020</v>
      </c>
      <c r="B526" s="48">
        <v>4</v>
      </c>
      <c r="C526" t="s">
        <v>171</v>
      </c>
      <c r="D526">
        <v>82588500</v>
      </c>
      <c r="E526">
        <f>IFERROR(VLOOKUP('RECAUDO 2014'!A526,'RECAUDO 2015'!$A$10:$D$854,1,FALSE),0)</f>
        <v>418020</v>
      </c>
    </row>
    <row r="527" spans="1:5" x14ac:dyDescent="0.25">
      <c r="A527">
        <v>424002</v>
      </c>
      <c r="B527" s="48">
        <v>4</v>
      </c>
      <c r="C527" t="s">
        <v>841</v>
      </c>
      <c r="D527">
        <v>54583900</v>
      </c>
      <c r="E527">
        <f>IFERROR(VLOOKUP('RECAUDO 2014'!A527,'RECAUDO 2015'!$A$10:$D$854,1,FALSE),0)</f>
        <v>424002</v>
      </c>
    </row>
    <row r="528" spans="1:5" x14ac:dyDescent="0.25">
      <c r="A528">
        <v>424001</v>
      </c>
      <c r="B528" s="48">
        <v>4</v>
      </c>
      <c r="C528" t="s">
        <v>216</v>
      </c>
      <c r="D528">
        <v>52398400</v>
      </c>
      <c r="E528">
        <f>IFERROR(VLOOKUP('RECAUDO 2014'!A528,'RECAUDO 2015'!$A$10:$D$854,1,FALSE),0)</f>
        <v>424001</v>
      </c>
    </row>
    <row r="529" spans="1:5" x14ac:dyDescent="0.25">
      <c r="A529">
        <v>420023</v>
      </c>
      <c r="B529" s="48">
        <v>4</v>
      </c>
      <c r="C529" t="s">
        <v>778</v>
      </c>
      <c r="D529">
        <v>47793200</v>
      </c>
      <c r="E529">
        <f>IFERROR(VLOOKUP('RECAUDO 2014'!A529,'RECAUDO 2015'!$A$10:$D$854,1,FALSE),0)</f>
        <v>420023</v>
      </c>
    </row>
    <row r="530" spans="1:5" x14ac:dyDescent="0.25">
      <c r="A530">
        <v>418024</v>
      </c>
      <c r="B530" s="48">
        <v>4</v>
      </c>
      <c r="C530" t="s">
        <v>776</v>
      </c>
      <c r="D530">
        <v>35391400</v>
      </c>
      <c r="E530">
        <f>IFERROR(VLOOKUP('RECAUDO 2014'!A530,'RECAUDO 2015'!$A$10:$D$854,1,FALSE),0)</f>
        <v>418024</v>
      </c>
    </row>
    <row r="531" spans="1:5" x14ac:dyDescent="0.25">
      <c r="A531">
        <v>422005</v>
      </c>
      <c r="B531" s="48">
        <v>4</v>
      </c>
      <c r="C531" t="s">
        <v>191</v>
      </c>
      <c r="D531">
        <v>28113100</v>
      </c>
      <c r="E531">
        <f>IFERROR(VLOOKUP('RECAUDO 2014'!A531,'RECAUDO 2015'!$A$10:$D$854,1,FALSE),0)</f>
        <v>422005</v>
      </c>
    </row>
    <row r="532" spans="1:5" x14ac:dyDescent="0.25">
      <c r="A532">
        <v>420005</v>
      </c>
      <c r="B532" s="48">
        <v>4</v>
      </c>
      <c r="C532" t="s">
        <v>179</v>
      </c>
      <c r="D532">
        <v>23743600</v>
      </c>
      <c r="E532">
        <f>IFERROR(VLOOKUP('RECAUDO 2014'!A532,'RECAUDO 2015'!$A$10:$D$854,1,FALSE),0)</f>
        <v>420005</v>
      </c>
    </row>
    <row r="533" spans="1:5" x14ac:dyDescent="0.25">
      <c r="A533">
        <v>421001</v>
      </c>
      <c r="B533" s="48">
        <v>4</v>
      </c>
      <c r="C533" t="s">
        <v>185</v>
      </c>
      <c r="D533">
        <v>21646900</v>
      </c>
      <c r="E533">
        <f>IFERROR(VLOOKUP('RECAUDO 2014'!A533,'RECAUDO 2015'!$A$10:$D$854,1,FALSE),0)</f>
        <v>421001</v>
      </c>
    </row>
    <row r="534" spans="1:5" x14ac:dyDescent="0.25">
      <c r="A534">
        <v>422012</v>
      </c>
      <c r="B534" s="48">
        <v>4</v>
      </c>
      <c r="C534" t="s">
        <v>397</v>
      </c>
      <c r="D534">
        <v>21572100</v>
      </c>
      <c r="E534">
        <f>IFERROR(VLOOKUP('RECAUDO 2014'!A534,'RECAUDO 2015'!$A$10:$D$854,1,FALSE),0)</f>
        <v>422012</v>
      </c>
    </row>
    <row r="535" spans="1:5" x14ac:dyDescent="0.25">
      <c r="A535">
        <v>426002</v>
      </c>
      <c r="B535" s="48">
        <v>4</v>
      </c>
      <c r="C535" t="s">
        <v>243</v>
      </c>
      <c r="D535">
        <v>20008400</v>
      </c>
      <c r="E535">
        <f>IFERROR(VLOOKUP('RECAUDO 2014'!A535,'RECAUDO 2015'!$A$10:$D$854,1,FALSE),0)</f>
        <v>426002</v>
      </c>
    </row>
    <row r="536" spans="1:5" x14ac:dyDescent="0.25">
      <c r="A536">
        <v>422009</v>
      </c>
      <c r="B536" s="48">
        <v>4</v>
      </c>
      <c r="C536" t="s">
        <v>194</v>
      </c>
      <c r="D536">
        <v>17729600</v>
      </c>
      <c r="E536">
        <f>IFERROR(VLOOKUP('RECAUDO 2014'!A536,'RECAUDO 2015'!$A$10:$D$854,1,FALSE),0)</f>
        <v>422009</v>
      </c>
    </row>
    <row r="537" spans="1:5" x14ac:dyDescent="0.25">
      <c r="A537">
        <v>422014</v>
      </c>
      <c r="B537" s="48">
        <v>4</v>
      </c>
      <c r="C537" t="s">
        <v>198</v>
      </c>
      <c r="D537">
        <v>17680800</v>
      </c>
      <c r="E537">
        <f>IFERROR(VLOOKUP('RECAUDO 2014'!A537,'RECAUDO 2015'!$A$10:$D$854,1,FALSE),0)</f>
        <v>422014</v>
      </c>
    </row>
    <row r="538" spans="1:5" x14ac:dyDescent="0.25">
      <c r="A538">
        <v>418017</v>
      </c>
      <c r="B538" s="48">
        <v>4</v>
      </c>
      <c r="C538" t="s">
        <v>169</v>
      </c>
      <c r="D538">
        <v>17400700</v>
      </c>
      <c r="E538">
        <f>IFERROR(VLOOKUP('RECAUDO 2014'!A538,'RECAUDO 2015'!$A$10:$D$854,1,FALSE),0)</f>
        <v>418017</v>
      </c>
    </row>
    <row r="539" spans="1:5" x14ac:dyDescent="0.25">
      <c r="A539">
        <v>423033</v>
      </c>
      <c r="B539" s="48">
        <v>4</v>
      </c>
      <c r="C539" t="s">
        <v>215</v>
      </c>
      <c r="D539">
        <v>16361100</v>
      </c>
      <c r="E539">
        <f>IFERROR(VLOOKUP('RECAUDO 2014'!A539,'RECAUDO 2015'!$A$10:$D$854,1,FALSE),0)</f>
        <v>423033</v>
      </c>
    </row>
    <row r="540" spans="1:5" x14ac:dyDescent="0.25">
      <c r="A540">
        <v>422019</v>
      </c>
      <c r="B540" s="48">
        <v>4</v>
      </c>
      <c r="C540" t="s">
        <v>201</v>
      </c>
      <c r="D540">
        <v>15906000</v>
      </c>
      <c r="E540">
        <f>IFERROR(VLOOKUP('RECAUDO 2014'!A540,'RECAUDO 2015'!$A$10:$D$854,1,FALSE),0)</f>
        <v>422019</v>
      </c>
    </row>
    <row r="541" spans="1:5" x14ac:dyDescent="0.25">
      <c r="A541">
        <v>423006</v>
      </c>
      <c r="B541" s="48">
        <v>4</v>
      </c>
      <c r="C541" t="s">
        <v>208</v>
      </c>
      <c r="D541">
        <v>13196800</v>
      </c>
      <c r="E541">
        <f>IFERROR(VLOOKUP('RECAUDO 2014'!A541,'RECAUDO 2015'!$A$10:$D$854,1,FALSE),0)</f>
        <v>423006</v>
      </c>
    </row>
    <row r="542" spans="1:5" x14ac:dyDescent="0.25">
      <c r="A542">
        <v>418014</v>
      </c>
      <c r="B542" s="48">
        <v>4</v>
      </c>
      <c r="C542" t="s">
        <v>168</v>
      </c>
      <c r="D542">
        <v>13101400</v>
      </c>
      <c r="E542">
        <f>IFERROR(VLOOKUP('RECAUDO 2014'!A542,'RECAUDO 2015'!$A$10:$D$854,1,FALSE),0)</f>
        <v>418014</v>
      </c>
    </row>
    <row r="543" spans="1:5" x14ac:dyDescent="0.25">
      <c r="A543">
        <v>418008</v>
      </c>
      <c r="B543" s="48">
        <v>4</v>
      </c>
      <c r="C543" t="s">
        <v>167</v>
      </c>
      <c r="D543">
        <v>12273400</v>
      </c>
      <c r="E543">
        <f>IFERROR(VLOOKUP('RECAUDO 2014'!A543,'RECAUDO 2015'!$A$10:$D$854,1,FALSE),0)</f>
        <v>418008</v>
      </c>
    </row>
    <row r="544" spans="1:5" x14ac:dyDescent="0.25">
      <c r="A544">
        <v>418002</v>
      </c>
      <c r="B544" s="48">
        <v>4</v>
      </c>
      <c r="C544" t="s">
        <v>365</v>
      </c>
      <c r="D544">
        <v>11667500</v>
      </c>
      <c r="E544">
        <f>IFERROR(VLOOKUP('RECAUDO 2014'!A544,'RECAUDO 2015'!$A$10:$D$854,1,FALSE),0)</f>
        <v>418002</v>
      </c>
    </row>
    <row r="545" spans="1:5" x14ac:dyDescent="0.25">
      <c r="A545">
        <v>421004</v>
      </c>
      <c r="B545" s="48">
        <v>4</v>
      </c>
      <c r="C545" t="s">
        <v>187</v>
      </c>
      <c r="D545">
        <v>11117900</v>
      </c>
      <c r="E545">
        <f>IFERROR(VLOOKUP('RECAUDO 2014'!A545,'RECAUDO 2015'!$A$10:$D$854,1,FALSE),0)</f>
        <v>421004</v>
      </c>
    </row>
    <row r="546" spans="1:5" x14ac:dyDescent="0.25">
      <c r="A546">
        <v>419003</v>
      </c>
      <c r="B546" s="48">
        <v>4</v>
      </c>
      <c r="C546" t="s">
        <v>173</v>
      </c>
      <c r="D546">
        <v>10674200</v>
      </c>
      <c r="E546">
        <f>IFERROR(VLOOKUP('RECAUDO 2014'!A546,'RECAUDO 2015'!$A$10:$D$854,1,FALSE),0)</f>
        <v>419003</v>
      </c>
    </row>
    <row r="547" spans="1:5" x14ac:dyDescent="0.25">
      <c r="A547">
        <v>422008</v>
      </c>
      <c r="B547" s="48">
        <v>4</v>
      </c>
      <c r="C547" t="s">
        <v>193</v>
      </c>
      <c r="D547">
        <v>10166100</v>
      </c>
      <c r="E547">
        <f>IFERROR(VLOOKUP('RECAUDO 2014'!A547,'RECAUDO 2015'!$A$10:$D$854,1,FALSE),0)</f>
        <v>422008</v>
      </c>
    </row>
    <row r="548" spans="1:5" x14ac:dyDescent="0.25">
      <c r="A548">
        <v>422024</v>
      </c>
      <c r="B548" s="48">
        <v>4</v>
      </c>
      <c r="C548" t="s">
        <v>319</v>
      </c>
      <c r="D548">
        <v>9478000</v>
      </c>
      <c r="E548">
        <f>IFERROR(VLOOKUP('RECAUDO 2014'!A548,'RECAUDO 2015'!$A$10:$D$854,1,FALSE),0)</f>
        <v>422024</v>
      </c>
    </row>
    <row r="549" spans="1:5" x14ac:dyDescent="0.25">
      <c r="A549">
        <v>419009</v>
      </c>
      <c r="B549" s="48">
        <v>4</v>
      </c>
      <c r="C549" t="s">
        <v>500</v>
      </c>
      <c r="D549">
        <v>9044600</v>
      </c>
      <c r="E549">
        <f>IFERROR(VLOOKUP('RECAUDO 2014'!A549,'RECAUDO 2015'!$A$10:$D$854,1,FALSE),0)</f>
        <v>419009</v>
      </c>
    </row>
    <row r="550" spans="1:5" x14ac:dyDescent="0.25">
      <c r="A550">
        <v>422021</v>
      </c>
      <c r="B550" s="48">
        <v>4</v>
      </c>
      <c r="C550" t="s">
        <v>320</v>
      </c>
      <c r="D550">
        <v>8468900</v>
      </c>
      <c r="E550">
        <f>IFERROR(VLOOKUP('RECAUDO 2014'!A550,'RECAUDO 2015'!$A$10:$D$854,1,FALSE),0)</f>
        <v>422021</v>
      </c>
    </row>
    <row r="551" spans="1:5" x14ac:dyDescent="0.25">
      <c r="A551">
        <v>422007</v>
      </c>
      <c r="B551" s="48">
        <v>4</v>
      </c>
      <c r="C551" t="s">
        <v>295</v>
      </c>
      <c r="D551">
        <v>8022800</v>
      </c>
      <c r="E551">
        <f>IFERROR(VLOOKUP('RECAUDO 2014'!A551,'RECAUDO 2015'!$A$10:$D$854,1,FALSE),0)</f>
        <v>422007</v>
      </c>
    </row>
    <row r="552" spans="1:5" x14ac:dyDescent="0.25">
      <c r="A552">
        <v>420009</v>
      </c>
      <c r="B552" s="48">
        <v>4</v>
      </c>
      <c r="C552" t="s">
        <v>181</v>
      </c>
      <c r="D552">
        <v>7780500</v>
      </c>
      <c r="E552">
        <f>IFERROR(VLOOKUP('RECAUDO 2014'!A552,'RECAUDO 2015'!$A$10:$D$854,1,FALSE),0)</f>
        <v>420009</v>
      </c>
    </row>
    <row r="553" spans="1:5" x14ac:dyDescent="0.25">
      <c r="A553">
        <v>419030</v>
      </c>
      <c r="B553" s="48">
        <v>4</v>
      </c>
      <c r="C553" t="s">
        <v>805</v>
      </c>
      <c r="D553">
        <v>7706800</v>
      </c>
      <c r="E553">
        <f>IFERROR(VLOOKUP('RECAUDO 2014'!A553,'RECAUDO 2015'!$A$10:$D$854,1,FALSE),0)</f>
        <v>419030</v>
      </c>
    </row>
    <row r="554" spans="1:5" x14ac:dyDescent="0.25">
      <c r="A554">
        <v>418019</v>
      </c>
      <c r="B554" s="48">
        <v>4</v>
      </c>
      <c r="C554" t="s">
        <v>170</v>
      </c>
      <c r="D554">
        <v>7348300</v>
      </c>
      <c r="E554">
        <f>IFERROR(VLOOKUP('RECAUDO 2014'!A554,'RECAUDO 2015'!$A$10:$D$854,1,FALSE),0)</f>
        <v>418019</v>
      </c>
    </row>
    <row r="555" spans="1:5" x14ac:dyDescent="0.25">
      <c r="A555">
        <v>422002</v>
      </c>
      <c r="B555" s="48">
        <v>4</v>
      </c>
      <c r="C555" t="s">
        <v>189</v>
      </c>
      <c r="D555">
        <v>7162900</v>
      </c>
      <c r="E555">
        <f>IFERROR(VLOOKUP('RECAUDO 2014'!A555,'RECAUDO 2015'!$A$10:$D$854,1,FALSE),0)</f>
        <v>422002</v>
      </c>
    </row>
    <row r="556" spans="1:5" x14ac:dyDescent="0.25">
      <c r="A556">
        <v>423018</v>
      </c>
      <c r="B556" s="48">
        <v>4</v>
      </c>
      <c r="C556" t="s">
        <v>211</v>
      </c>
      <c r="D556">
        <v>6879700</v>
      </c>
      <c r="E556">
        <f>IFERROR(VLOOKUP('RECAUDO 2014'!A556,'RECAUDO 2015'!$A$10:$D$854,1,FALSE),0)</f>
        <v>423018</v>
      </c>
    </row>
    <row r="557" spans="1:5" x14ac:dyDescent="0.25">
      <c r="A557">
        <v>423023</v>
      </c>
      <c r="B557" s="48">
        <v>4</v>
      </c>
      <c r="C557" t="s">
        <v>325</v>
      </c>
      <c r="D557">
        <v>6345700</v>
      </c>
      <c r="E557">
        <f>IFERROR(VLOOKUP('RECAUDO 2014'!A557,'RECAUDO 2015'!$A$10:$D$854,1,FALSE),0)</f>
        <v>423023</v>
      </c>
    </row>
    <row r="558" spans="1:5" x14ac:dyDescent="0.25">
      <c r="A558">
        <v>423015</v>
      </c>
      <c r="B558" s="48">
        <v>4</v>
      </c>
      <c r="C558" t="s">
        <v>514</v>
      </c>
      <c r="D558">
        <v>6073800</v>
      </c>
      <c r="E558">
        <f>IFERROR(VLOOKUP('RECAUDO 2014'!A558,'RECAUDO 2015'!$A$10:$D$854,1,FALSE),0)</f>
        <v>423015</v>
      </c>
    </row>
    <row r="559" spans="1:5" x14ac:dyDescent="0.25">
      <c r="A559">
        <v>418016</v>
      </c>
      <c r="B559" s="48">
        <v>4</v>
      </c>
      <c r="C559" t="s">
        <v>364</v>
      </c>
      <c r="D559">
        <v>6038300</v>
      </c>
      <c r="E559">
        <f>IFERROR(VLOOKUP('RECAUDO 2014'!A559,'RECAUDO 2015'!$A$10:$D$854,1,FALSE),0)</f>
        <v>418016</v>
      </c>
    </row>
    <row r="560" spans="1:5" x14ac:dyDescent="0.25">
      <c r="A560">
        <v>418005</v>
      </c>
      <c r="B560" s="48">
        <v>4</v>
      </c>
      <c r="C560" t="s">
        <v>165</v>
      </c>
      <c r="D560">
        <v>5842300</v>
      </c>
      <c r="E560">
        <f>IFERROR(VLOOKUP('RECAUDO 2014'!A560,'RECAUDO 2015'!$A$10:$D$854,1,FALSE),0)</f>
        <v>418005</v>
      </c>
    </row>
    <row r="561" spans="1:5" x14ac:dyDescent="0.25">
      <c r="A561">
        <v>422027</v>
      </c>
      <c r="B561" s="48">
        <v>4</v>
      </c>
      <c r="C561" t="s">
        <v>851</v>
      </c>
      <c r="D561">
        <v>5111700</v>
      </c>
      <c r="E561">
        <f>IFERROR(VLOOKUP('RECAUDO 2014'!A561,'RECAUDO 2015'!$A$10:$D$854,1,FALSE),0)</f>
        <v>422027</v>
      </c>
    </row>
    <row r="562" spans="1:5" x14ac:dyDescent="0.25">
      <c r="A562">
        <v>422025</v>
      </c>
      <c r="B562" s="48">
        <v>4</v>
      </c>
      <c r="C562" t="s">
        <v>204</v>
      </c>
      <c r="D562">
        <v>5109000</v>
      </c>
      <c r="E562">
        <f>IFERROR(VLOOKUP('RECAUDO 2014'!A562,'RECAUDO 2015'!$A$10:$D$854,1,FALSE),0)</f>
        <v>422025</v>
      </c>
    </row>
    <row r="563" spans="1:5" x14ac:dyDescent="0.25">
      <c r="A563">
        <v>418010</v>
      </c>
      <c r="B563" s="48">
        <v>4</v>
      </c>
      <c r="C563" t="s">
        <v>366</v>
      </c>
      <c r="D563">
        <v>4695000</v>
      </c>
      <c r="E563">
        <f>IFERROR(VLOOKUP('RECAUDO 2014'!A563,'RECAUDO 2015'!$A$10:$D$854,1,FALSE),0)</f>
        <v>418010</v>
      </c>
    </row>
    <row r="564" spans="1:5" x14ac:dyDescent="0.25">
      <c r="A564">
        <v>423024</v>
      </c>
      <c r="B564" s="48">
        <v>4</v>
      </c>
      <c r="C564" t="s">
        <v>214</v>
      </c>
      <c r="D564">
        <v>4579300</v>
      </c>
      <c r="E564">
        <f>IFERROR(VLOOKUP('RECAUDO 2014'!A564,'RECAUDO 2015'!$A$10:$D$854,1,FALSE),0)</f>
        <v>423024</v>
      </c>
    </row>
    <row r="565" spans="1:5" x14ac:dyDescent="0.25">
      <c r="A565">
        <v>419007</v>
      </c>
      <c r="B565" s="48">
        <v>4</v>
      </c>
      <c r="C565" t="s">
        <v>175</v>
      </c>
      <c r="D565">
        <v>4494500</v>
      </c>
      <c r="E565">
        <f>IFERROR(VLOOKUP('RECAUDO 2014'!A565,'RECAUDO 2015'!$A$10:$D$854,1,FALSE),0)</f>
        <v>419007</v>
      </c>
    </row>
    <row r="566" spans="1:5" x14ac:dyDescent="0.25">
      <c r="A566">
        <v>422034</v>
      </c>
      <c r="B566" s="48">
        <v>4</v>
      </c>
      <c r="C566" t="s">
        <v>474</v>
      </c>
      <c r="D566">
        <v>4348900</v>
      </c>
      <c r="E566">
        <f>IFERROR(VLOOKUP('RECAUDO 2014'!A566,'RECAUDO 2015'!$A$10:$D$854,1,FALSE),0)</f>
        <v>422034</v>
      </c>
    </row>
    <row r="567" spans="1:5" x14ac:dyDescent="0.25">
      <c r="A567">
        <v>422020</v>
      </c>
      <c r="B567" s="48">
        <v>4</v>
      </c>
      <c r="C567" t="s">
        <v>512</v>
      </c>
      <c r="D567">
        <v>4160400</v>
      </c>
      <c r="E567">
        <f>IFERROR(VLOOKUP('RECAUDO 2014'!A567,'RECAUDO 2015'!$A$10:$D$854,1,FALSE),0)</f>
        <v>422020</v>
      </c>
    </row>
    <row r="568" spans="1:5" x14ac:dyDescent="0.25">
      <c r="A568">
        <v>426029</v>
      </c>
      <c r="B568" s="48">
        <v>4</v>
      </c>
      <c r="C568" t="s">
        <v>855</v>
      </c>
      <c r="D568">
        <v>4081900</v>
      </c>
      <c r="E568">
        <f>IFERROR(VLOOKUP('RECAUDO 2014'!A568,'RECAUDO 2015'!$A$10:$D$854,1,FALSE),0)</f>
        <v>426029</v>
      </c>
    </row>
    <row r="569" spans="1:5" x14ac:dyDescent="0.25">
      <c r="A569">
        <v>422017</v>
      </c>
      <c r="B569" s="48">
        <v>4</v>
      </c>
      <c r="C569" t="s">
        <v>542</v>
      </c>
      <c r="D569">
        <v>4048200</v>
      </c>
      <c r="E569">
        <f>IFERROR(VLOOKUP('RECAUDO 2014'!A569,'RECAUDO 2015'!$A$10:$D$854,1,FALSE),0)</f>
        <v>422017</v>
      </c>
    </row>
    <row r="570" spans="1:5" x14ac:dyDescent="0.25">
      <c r="A570">
        <v>420013</v>
      </c>
      <c r="B570" s="48">
        <v>4</v>
      </c>
      <c r="C570" t="s">
        <v>182</v>
      </c>
      <c r="D570">
        <v>4047800</v>
      </c>
      <c r="E570">
        <f>IFERROR(VLOOKUP('RECAUDO 2014'!A570,'RECAUDO 2015'!$A$10:$D$854,1,FALSE),0)</f>
        <v>420013</v>
      </c>
    </row>
    <row r="571" spans="1:5" x14ac:dyDescent="0.25">
      <c r="A571">
        <v>423007</v>
      </c>
      <c r="B571" s="48">
        <v>4</v>
      </c>
      <c r="C571" t="s">
        <v>209</v>
      </c>
      <c r="D571">
        <v>3827900</v>
      </c>
      <c r="E571">
        <f>IFERROR(VLOOKUP('RECAUDO 2014'!A571,'RECAUDO 2015'!$A$10:$D$854,1,FALSE),0)</f>
        <v>423007</v>
      </c>
    </row>
    <row r="572" spans="1:5" x14ac:dyDescent="0.25">
      <c r="A572">
        <v>426024</v>
      </c>
      <c r="B572" s="48">
        <v>4</v>
      </c>
      <c r="C572" t="s">
        <v>248</v>
      </c>
      <c r="D572">
        <v>3807700</v>
      </c>
      <c r="E572">
        <f>IFERROR(VLOOKUP('RECAUDO 2014'!A572,'RECAUDO 2015'!$A$10:$D$854,1,FALSE),0)</f>
        <v>426024</v>
      </c>
    </row>
    <row r="573" spans="1:5" x14ac:dyDescent="0.25">
      <c r="A573">
        <v>423021</v>
      </c>
      <c r="B573" s="48">
        <v>4</v>
      </c>
      <c r="C573" t="s">
        <v>213</v>
      </c>
      <c r="D573">
        <v>3804000</v>
      </c>
      <c r="E573">
        <f>IFERROR(VLOOKUP('RECAUDO 2014'!A573,'RECAUDO 2015'!$A$10:$D$854,1,FALSE),0)</f>
        <v>423021</v>
      </c>
    </row>
    <row r="574" spans="1:5" x14ac:dyDescent="0.25">
      <c r="A574">
        <v>422026</v>
      </c>
      <c r="B574" s="48">
        <v>4</v>
      </c>
      <c r="C574" t="s">
        <v>205</v>
      </c>
      <c r="D574">
        <v>3350500</v>
      </c>
      <c r="E574">
        <f>IFERROR(VLOOKUP('RECAUDO 2014'!A574,'RECAUDO 2015'!$A$10:$D$854,1,FALSE),0)</f>
        <v>422026</v>
      </c>
    </row>
    <row r="575" spans="1:5" x14ac:dyDescent="0.25">
      <c r="A575">
        <v>426012</v>
      </c>
      <c r="B575" s="48">
        <v>4</v>
      </c>
      <c r="C575" t="s">
        <v>779</v>
      </c>
      <c r="D575">
        <v>3185400</v>
      </c>
      <c r="E575">
        <f>IFERROR(VLOOKUP('RECAUDO 2014'!A575,'RECAUDO 2015'!$A$10:$D$854,1,FALSE),0)</f>
        <v>426012</v>
      </c>
    </row>
    <row r="576" spans="1:5" x14ac:dyDescent="0.25">
      <c r="A576">
        <v>422011</v>
      </c>
      <c r="B576" s="48">
        <v>4</v>
      </c>
      <c r="C576" t="s">
        <v>196</v>
      </c>
      <c r="D576">
        <v>3067000</v>
      </c>
      <c r="E576">
        <f>IFERROR(VLOOKUP('RECAUDO 2014'!A576,'RECAUDO 2015'!$A$10:$D$854,1,FALSE),0)</f>
        <v>422011</v>
      </c>
    </row>
    <row r="577" spans="1:5" x14ac:dyDescent="0.25">
      <c r="A577">
        <v>422023</v>
      </c>
      <c r="B577" s="48">
        <v>4</v>
      </c>
      <c r="C577" t="s">
        <v>203</v>
      </c>
      <c r="D577">
        <v>2877800</v>
      </c>
      <c r="E577">
        <f>IFERROR(VLOOKUP('RECAUDO 2014'!A577,'RECAUDO 2015'!$A$10:$D$854,1,FALSE),0)</f>
        <v>422023</v>
      </c>
    </row>
    <row r="578" spans="1:5" x14ac:dyDescent="0.25">
      <c r="A578">
        <v>423020</v>
      </c>
      <c r="B578" s="48">
        <v>4</v>
      </c>
      <c r="C578" t="s">
        <v>409</v>
      </c>
      <c r="D578">
        <v>2867700</v>
      </c>
      <c r="E578">
        <f>IFERROR(VLOOKUP('RECAUDO 2014'!A578,'RECAUDO 2015'!$A$10:$D$854,1,FALSE),0)</f>
        <v>423020</v>
      </c>
    </row>
    <row r="579" spans="1:5" x14ac:dyDescent="0.25">
      <c r="A579">
        <v>421010</v>
      </c>
      <c r="B579" s="48">
        <v>4</v>
      </c>
      <c r="C579" t="s">
        <v>850</v>
      </c>
      <c r="D579">
        <v>2830800</v>
      </c>
      <c r="E579">
        <f>IFERROR(VLOOKUP('RECAUDO 2014'!A579,'RECAUDO 2015'!$A$10:$D$854,1,FALSE),0)</f>
        <v>421010</v>
      </c>
    </row>
    <row r="580" spans="1:5" x14ac:dyDescent="0.25">
      <c r="A580">
        <v>420002</v>
      </c>
      <c r="B580" s="48">
        <v>4</v>
      </c>
      <c r="C580" t="s">
        <v>177</v>
      </c>
      <c r="D580">
        <v>2670100</v>
      </c>
      <c r="E580">
        <f>IFERROR(VLOOKUP('RECAUDO 2014'!A580,'RECAUDO 2015'!$A$10:$D$854,1,FALSE),0)</f>
        <v>420002</v>
      </c>
    </row>
    <row r="581" spans="1:5" x14ac:dyDescent="0.25">
      <c r="A581">
        <v>422022</v>
      </c>
      <c r="B581" s="48">
        <v>4</v>
      </c>
      <c r="C581" t="s">
        <v>202</v>
      </c>
      <c r="D581">
        <v>2585300</v>
      </c>
      <c r="E581">
        <f>IFERROR(VLOOKUP('RECAUDO 2014'!A581,'RECAUDO 2015'!$A$10:$D$854,1,FALSE),0)</f>
        <v>422022</v>
      </c>
    </row>
    <row r="582" spans="1:5" x14ac:dyDescent="0.25">
      <c r="A582">
        <v>423008</v>
      </c>
      <c r="B582" s="48">
        <v>4</v>
      </c>
      <c r="C582" t="s">
        <v>547</v>
      </c>
      <c r="D582">
        <v>2528500</v>
      </c>
      <c r="E582">
        <f>IFERROR(VLOOKUP('RECAUDO 2014'!A582,'RECAUDO 2015'!$A$10:$D$854,1,FALSE),0)</f>
        <v>423008</v>
      </c>
    </row>
    <row r="583" spans="1:5" x14ac:dyDescent="0.25">
      <c r="A583">
        <v>423010</v>
      </c>
      <c r="B583" s="48">
        <v>4</v>
      </c>
      <c r="C583" t="s">
        <v>545</v>
      </c>
      <c r="D583">
        <v>2520600</v>
      </c>
      <c r="E583">
        <f>IFERROR(VLOOKUP('RECAUDO 2014'!A583,'RECAUDO 2015'!$A$10:$D$854,1,FALSE),0)</f>
        <v>423010</v>
      </c>
    </row>
    <row r="584" spans="1:5" x14ac:dyDescent="0.25">
      <c r="A584">
        <v>423025</v>
      </c>
      <c r="B584" s="48">
        <v>4</v>
      </c>
      <c r="C584" t="s">
        <v>844</v>
      </c>
      <c r="D584">
        <v>2447000</v>
      </c>
      <c r="E584">
        <f>IFERROR(VLOOKUP('RECAUDO 2014'!A584,'RECAUDO 2015'!$A$10:$D$854,1,FALSE),0)</f>
        <v>423025</v>
      </c>
    </row>
    <row r="585" spans="1:5" x14ac:dyDescent="0.25">
      <c r="A585">
        <v>422015</v>
      </c>
      <c r="B585" s="48">
        <v>4</v>
      </c>
      <c r="C585" t="s">
        <v>408</v>
      </c>
      <c r="D585">
        <v>2429600</v>
      </c>
      <c r="E585">
        <f>IFERROR(VLOOKUP('RECAUDO 2014'!A585,'RECAUDO 2015'!$A$10:$D$854,1,FALSE),0)</f>
        <v>422015</v>
      </c>
    </row>
    <row r="586" spans="1:5" x14ac:dyDescent="0.25">
      <c r="A586">
        <v>419020</v>
      </c>
      <c r="B586" s="48">
        <v>4</v>
      </c>
      <c r="C586" t="s">
        <v>530</v>
      </c>
      <c r="D586">
        <v>2386400</v>
      </c>
      <c r="E586">
        <f>IFERROR(VLOOKUP('RECAUDO 2014'!A586,'RECAUDO 2015'!$A$10:$D$854,1,FALSE),0)</f>
        <v>419020</v>
      </c>
    </row>
    <row r="587" spans="1:5" x14ac:dyDescent="0.25">
      <c r="A587">
        <v>422003</v>
      </c>
      <c r="B587" s="48">
        <v>4</v>
      </c>
      <c r="C587" t="s">
        <v>190</v>
      </c>
      <c r="D587">
        <v>2350900</v>
      </c>
      <c r="E587">
        <f>IFERROR(VLOOKUP('RECAUDO 2014'!A587,'RECAUDO 2015'!$A$10:$D$854,1,FALSE),0)</f>
        <v>422003</v>
      </c>
    </row>
    <row r="588" spans="1:5" x14ac:dyDescent="0.25">
      <c r="A588">
        <v>420003</v>
      </c>
      <c r="B588" s="48">
        <v>4</v>
      </c>
      <c r="C588" t="s">
        <v>178</v>
      </c>
      <c r="D588">
        <v>2318700</v>
      </c>
      <c r="E588">
        <f>IFERROR(VLOOKUP('RECAUDO 2014'!A588,'RECAUDO 2015'!$A$10:$D$854,1,FALSE),0)</f>
        <v>420003</v>
      </c>
    </row>
    <row r="589" spans="1:5" x14ac:dyDescent="0.25">
      <c r="A589">
        <v>418006</v>
      </c>
      <c r="B589" s="48">
        <v>4</v>
      </c>
      <c r="C589" t="s">
        <v>166</v>
      </c>
      <c r="D589">
        <v>2307900</v>
      </c>
      <c r="E589">
        <f>IFERROR(VLOOKUP('RECAUDO 2014'!A589,'RECAUDO 2015'!$A$10:$D$854,1,FALSE),0)</f>
        <v>418006</v>
      </c>
    </row>
    <row r="590" spans="1:5" x14ac:dyDescent="0.25">
      <c r="A590">
        <v>426007</v>
      </c>
      <c r="B590" s="48">
        <v>4</v>
      </c>
      <c r="C590" t="s">
        <v>246</v>
      </c>
      <c r="D590">
        <v>2266000</v>
      </c>
      <c r="E590">
        <f>IFERROR(VLOOKUP('RECAUDO 2014'!A590,'RECAUDO 2015'!$A$10:$D$854,1,FALSE),0)</f>
        <v>426007</v>
      </c>
    </row>
    <row r="591" spans="1:5" x14ac:dyDescent="0.25">
      <c r="A591">
        <v>420040</v>
      </c>
      <c r="B591" s="48">
        <v>4</v>
      </c>
      <c r="C591" t="s">
        <v>184</v>
      </c>
      <c r="D591">
        <v>2260500</v>
      </c>
      <c r="E591">
        <f>IFERROR(VLOOKUP('RECAUDO 2014'!A591,'RECAUDO 2015'!$A$10:$D$854,1,FALSE),0)</f>
        <v>420040</v>
      </c>
    </row>
    <row r="592" spans="1:5" x14ac:dyDescent="0.25">
      <c r="A592">
        <v>423012</v>
      </c>
      <c r="B592" s="48">
        <v>4</v>
      </c>
      <c r="C592" t="s">
        <v>210</v>
      </c>
      <c r="D592">
        <v>2217900</v>
      </c>
      <c r="E592">
        <f>IFERROR(VLOOKUP('RECAUDO 2014'!A592,'RECAUDO 2015'!$A$10:$D$854,1,FALSE),0)</f>
        <v>423012</v>
      </c>
    </row>
    <row r="593" spans="1:5" x14ac:dyDescent="0.25">
      <c r="A593">
        <v>422010</v>
      </c>
      <c r="B593" s="48">
        <v>4</v>
      </c>
      <c r="C593" t="s">
        <v>195</v>
      </c>
      <c r="D593">
        <v>2177200</v>
      </c>
      <c r="E593">
        <f>IFERROR(VLOOKUP('RECAUDO 2014'!A593,'RECAUDO 2015'!$A$10:$D$854,1,FALSE),0)</f>
        <v>422010</v>
      </c>
    </row>
    <row r="594" spans="1:5" x14ac:dyDescent="0.25">
      <c r="A594">
        <v>422036</v>
      </c>
      <c r="B594" s="48">
        <v>4</v>
      </c>
      <c r="C594" t="s">
        <v>206</v>
      </c>
      <c r="D594">
        <v>2156500</v>
      </c>
      <c r="E594">
        <f>IFERROR(VLOOKUP('RECAUDO 2014'!A594,'RECAUDO 2015'!$A$10:$D$854,1,FALSE),0)</f>
        <v>422036</v>
      </c>
    </row>
    <row r="595" spans="1:5" x14ac:dyDescent="0.25">
      <c r="A595">
        <v>423019</v>
      </c>
      <c r="B595" s="48">
        <v>4</v>
      </c>
      <c r="C595" t="s">
        <v>212</v>
      </c>
      <c r="D595">
        <v>2101000</v>
      </c>
      <c r="E595">
        <f>IFERROR(VLOOKUP('RECAUDO 2014'!A595,'RECAUDO 2015'!$A$10:$D$854,1,FALSE),0)</f>
        <v>423019</v>
      </c>
    </row>
    <row r="596" spans="1:5" x14ac:dyDescent="0.25">
      <c r="A596">
        <v>422018</v>
      </c>
      <c r="B596" s="48">
        <v>4</v>
      </c>
      <c r="C596" t="s">
        <v>200</v>
      </c>
      <c r="D596">
        <v>2063900</v>
      </c>
      <c r="E596">
        <f>IFERROR(VLOOKUP('RECAUDO 2014'!A596,'RECAUDO 2015'!$A$10:$D$854,1,FALSE),0)</f>
        <v>422018</v>
      </c>
    </row>
    <row r="597" spans="1:5" x14ac:dyDescent="0.25">
      <c r="A597">
        <v>421003</v>
      </c>
      <c r="B597" s="48">
        <v>4</v>
      </c>
      <c r="C597" t="s">
        <v>186</v>
      </c>
      <c r="D597">
        <v>1880000</v>
      </c>
      <c r="E597">
        <f>IFERROR(VLOOKUP('RECAUDO 2014'!A597,'RECAUDO 2015'!$A$10:$D$854,1,FALSE),0)</f>
        <v>421003</v>
      </c>
    </row>
    <row r="598" spans="1:5" x14ac:dyDescent="0.25">
      <c r="A598">
        <v>422006</v>
      </c>
      <c r="B598" s="48">
        <v>4</v>
      </c>
      <c r="C598" t="s">
        <v>192</v>
      </c>
      <c r="D598">
        <v>1740900</v>
      </c>
      <c r="E598">
        <f>IFERROR(VLOOKUP('RECAUDO 2014'!A598,'RECAUDO 2015'!$A$10:$D$854,1,FALSE),0)</f>
        <v>422006</v>
      </c>
    </row>
    <row r="599" spans="1:5" x14ac:dyDescent="0.25">
      <c r="A599">
        <v>423011</v>
      </c>
      <c r="B599" s="48">
        <v>4</v>
      </c>
      <c r="C599" t="s">
        <v>548</v>
      </c>
      <c r="D599">
        <v>1484200</v>
      </c>
      <c r="E599">
        <f>IFERROR(VLOOKUP('RECAUDO 2014'!A599,'RECAUDO 2015'!$A$10:$D$854,1,FALSE),0)</f>
        <v>423011</v>
      </c>
    </row>
    <row r="600" spans="1:5" x14ac:dyDescent="0.25">
      <c r="A600">
        <v>423017</v>
      </c>
      <c r="B600" s="48">
        <v>4</v>
      </c>
      <c r="C600" t="s">
        <v>544</v>
      </c>
      <c r="D600">
        <v>1419800</v>
      </c>
      <c r="E600">
        <f>IFERROR(VLOOKUP('RECAUDO 2014'!A600,'RECAUDO 2015'!$A$10:$D$854,1,FALSE),0)</f>
        <v>423017</v>
      </c>
    </row>
    <row r="601" spans="1:5" x14ac:dyDescent="0.25">
      <c r="A601">
        <v>419013</v>
      </c>
      <c r="B601" s="48">
        <v>4</v>
      </c>
      <c r="C601" t="s">
        <v>795</v>
      </c>
      <c r="D601">
        <v>1367300</v>
      </c>
      <c r="E601">
        <f>IFERROR(VLOOKUP('RECAUDO 2014'!A601,'RECAUDO 2015'!$A$10:$D$854,1,FALSE),0)</f>
        <v>419013</v>
      </c>
    </row>
    <row r="602" spans="1:5" x14ac:dyDescent="0.25">
      <c r="A602">
        <v>422016</v>
      </c>
      <c r="B602" s="48">
        <v>4</v>
      </c>
      <c r="C602" t="s">
        <v>199</v>
      </c>
      <c r="D602">
        <v>1344800</v>
      </c>
      <c r="E602">
        <f>IFERROR(VLOOKUP('RECAUDO 2014'!A602,'RECAUDO 2015'!$A$10:$D$854,1,FALSE),0)</f>
        <v>422016</v>
      </c>
    </row>
    <row r="603" spans="1:5" x14ac:dyDescent="0.25">
      <c r="A603">
        <v>422013</v>
      </c>
      <c r="B603" s="48">
        <v>4</v>
      </c>
      <c r="C603" t="s">
        <v>197</v>
      </c>
      <c r="D603">
        <v>1237100</v>
      </c>
      <c r="E603">
        <f>IFERROR(VLOOKUP('RECAUDO 2014'!A603,'RECAUDO 2015'!$A$10:$D$854,1,FALSE),0)</f>
        <v>422013</v>
      </c>
    </row>
    <row r="604" spans="1:5" x14ac:dyDescent="0.25">
      <c r="A604">
        <v>423016</v>
      </c>
      <c r="B604" s="48">
        <v>4</v>
      </c>
      <c r="C604" t="s">
        <v>519</v>
      </c>
      <c r="D604">
        <v>1187600</v>
      </c>
      <c r="E604">
        <f>IFERROR(VLOOKUP('RECAUDO 2014'!A604,'RECAUDO 2015'!$A$10:$D$854,1,FALSE),0)</f>
        <v>423016</v>
      </c>
    </row>
    <row r="605" spans="1:5" x14ac:dyDescent="0.25">
      <c r="A605">
        <v>421006</v>
      </c>
      <c r="B605" s="48">
        <v>4</v>
      </c>
      <c r="C605" t="s">
        <v>655</v>
      </c>
      <c r="D605">
        <v>1172400</v>
      </c>
      <c r="E605">
        <f>IFERROR(VLOOKUP('RECAUDO 2014'!A605,'RECAUDO 2015'!$A$10:$D$854,1,FALSE),0)</f>
        <v>421006</v>
      </c>
    </row>
    <row r="606" spans="1:5" x14ac:dyDescent="0.25">
      <c r="A606">
        <v>423013</v>
      </c>
      <c r="B606" s="48">
        <v>4</v>
      </c>
      <c r="C606" t="s">
        <v>513</v>
      </c>
      <c r="D606">
        <v>1125200</v>
      </c>
      <c r="E606">
        <f>IFERROR(VLOOKUP('RECAUDO 2014'!A606,'RECAUDO 2015'!$A$10:$D$854,1,FALSE),0)</f>
        <v>423013</v>
      </c>
    </row>
    <row r="607" spans="1:5" x14ac:dyDescent="0.25">
      <c r="A607">
        <v>418003</v>
      </c>
      <c r="B607" s="48">
        <v>4</v>
      </c>
      <c r="C607" t="s">
        <v>164</v>
      </c>
      <c r="D607">
        <v>1115600</v>
      </c>
      <c r="E607">
        <f>IFERROR(VLOOKUP('RECAUDO 2014'!A607,'RECAUDO 2015'!$A$10:$D$854,1,FALSE),0)</f>
        <v>418003</v>
      </c>
    </row>
    <row r="608" spans="1:5" x14ac:dyDescent="0.25">
      <c r="A608">
        <v>419012</v>
      </c>
      <c r="B608" s="48">
        <v>4</v>
      </c>
      <c r="C608" t="s">
        <v>658</v>
      </c>
      <c r="D608">
        <v>1084700</v>
      </c>
      <c r="E608">
        <f>IFERROR(VLOOKUP('RECAUDO 2014'!A608,'RECAUDO 2015'!$A$10:$D$854,1,FALSE),0)</f>
        <v>419012</v>
      </c>
    </row>
    <row r="609" spans="1:5" x14ac:dyDescent="0.25">
      <c r="A609">
        <v>422004</v>
      </c>
      <c r="B609" s="48">
        <v>4</v>
      </c>
      <c r="C609" t="s">
        <v>369</v>
      </c>
      <c r="D609">
        <v>1081800</v>
      </c>
      <c r="E609">
        <f>IFERROR(VLOOKUP('RECAUDO 2014'!A609,'RECAUDO 2015'!$A$10:$D$854,1,FALSE),0)</f>
        <v>422004</v>
      </c>
    </row>
    <row r="610" spans="1:5" x14ac:dyDescent="0.25">
      <c r="A610">
        <v>423009</v>
      </c>
      <c r="B610" s="48">
        <v>4</v>
      </c>
      <c r="C610" t="s">
        <v>148</v>
      </c>
      <c r="D610">
        <v>1058100</v>
      </c>
      <c r="E610">
        <f>IFERROR(VLOOKUP('RECAUDO 2014'!A610,'RECAUDO 2015'!$A$10:$D$854,1,FALSE),0)</f>
        <v>423009</v>
      </c>
    </row>
    <row r="611" spans="1:5" x14ac:dyDescent="0.25">
      <c r="A611">
        <v>419072</v>
      </c>
      <c r="B611" s="48">
        <v>4</v>
      </c>
      <c r="C611" t="s">
        <v>766</v>
      </c>
      <c r="D611">
        <v>1032200</v>
      </c>
      <c r="E611">
        <f>IFERROR(VLOOKUP('RECAUDO 2014'!A611,'RECAUDO 2015'!$A$10:$D$854,1,FALSE),0)</f>
        <v>419072</v>
      </c>
    </row>
    <row r="612" spans="1:5" x14ac:dyDescent="0.25">
      <c r="A612">
        <v>426004</v>
      </c>
      <c r="B612" s="48">
        <v>4</v>
      </c>
      <c r="C612" t="s">
        <v>244</v>
      </c>
      <c r="D612">
        <v>916100</v>
      </c>
      <c r="E612">
        <f>IFERROR(VLOOKUP('RECAUDO 2014'!A612,'RECAUDO 2015'!$A$10:$D$854,1,FALSE),0)</f>
        <v>426004</v>
      </c>
    </row>
    <row r="613" spans="1:5" x14ac:dyDescent="0.25">
      <c r="A613">
        <v>418007</v>
      </c>
      <c r="B613" s="48">
        <v>4</v>
      </c>
      <c r="C613" t="s">
        <v>666</v>
      </c>
      <c r="D613">
        <v>893000</v>
      </c>
      <c r="E613">
        <f>IFERROR(VLOOKUP('RECAUDO 2014'!A613,'RECAUDO 2015'!$A$10:$D$854,1,FALSE),0)</f>
        <v>418007</v>
      </c>
    </row>
    <row r="614" spans="1:5" x14ac:dyDescent="0.25">
      <c r="A614">
        <v>418012</v>
      </c>
      <c r="B614" s="48">
        <v>4</v>
      </c>
      <c r="C614" t="s">
        <v>339</v>
      </c>
      <c r="D614">
        <v>713600</v>
      </c>
      <c r="E614">
        <f>IFERROR(VLOOKUP('RECAUDO 2014'!A614,'RECAUDO 2015'!$A$10:$D$854,1,FALSE),0)</f>
        <v>418012</v>
      </c>
    </row>
    <row r="615" spans="1:5" x14ac:dyDescent="0.25">
      <c r="A615">
        <v>426017</v>
      </c>
      <c r="B615" s="48">
        <v>4</v>
      </c>
      <c r="C615" t="s">
        <v>247</v>
      </c>
      <c r="D615">
        <v>687600</v>
      </c>
      <c r="E615">
        <f>IFERROR(VLOOKUP('RECAUDO 2014'!A615,'RECAUDO 2015'!$A$10:$D$854,1,FALSE),0)</f>
        <v>426017</v>
      </c>
    </row>
    <row r="616" spans="1:5" x14ac:dyDescent="0.25">
      <c r="A616">
        <v>421014</v>
      </c>
      <c r="B616" s="48">
        <v>4</v>
      </c>
      <c r="C616" t="s">
        <v>849</v>
      </c>
      <c r="D616">
        <v>670800</v>
      </c>
      <c r="E616">
        <f>IFERROR(VLOOKUP('RECAUDO 2014'!A616,'RECAUDO 2015'!$A$10:$D$854,1,FALSE),0)</f>
        <v>421014</v>
      </c>
    </row>
    <row r="617" spans="1:5" x14ac:dyDescent="0.25">
      <c r="A617">
        <v>420032</v>
      </c>
      <c r="B617" s="48">
        <v>4</v>
      </c>
      <c r="C617" t="s">
        <v>815</v>
      </c>
      <c r="D617">
        <v>648900</v>
      </c>
      <c r="E617">
        <f>IFERROR(VLOOKUP('RECAUDO 2014'!A617,'RECAUDO 2015'!$A$10:$D$854,1,FALSE),0)</f>
        <v>420032</v>
      </c>
    </row>
    <row r="618" spans="1:5" x14ac:dyDescent="0.25">
      <c r="A618">
        <v>419025</v>
      </c>
      <c r="B618" s="48">
        <v>4</v>
      </c>
      <c r="C618" t="s">
        <v>430</v>
      </c>
      <c r="D618">
        <v>637400</v>
      </c>
      <c r="E618">
        <f>IFERROR(VLOOKUP('RECAUDO 2014'!A618,'RECAUDO 2015'!$A$10:$D$854,1,FALSE),0)</f>
        <v>419025</v>
      </c>
    </row>
    <row r="619" spans="1:5" x14ac:dyDescent="0.25">
      <c r="A619">
        <v>423002</v>
      </c>
      <c r="B619" s="48">
        <v>4</v>
      </c>
      <c r="C619" t="s">
        <v>190</v>
      </c>
      <c r="D619">
        <v>620000</v>
      </c>
      <c r="E619">
        <f>IFERROR(VLOOKUP('RECAUDO 2014'!A619,'RECAUDO 2015'!$A$10:$D$854,1,FALSE),0)</f>
        <v>423002</v>
      </c>
    </row>
    <row r="620" spans="1:5" x14ac:dyDescent="0.25">
      <c r="A620">
        <v>423041</v>
      </c>
      <c r="B620" s="48">
        <v>4</v>
      </c>
      <c r="C620" t="s">
        <v>654</v>
      </c>
      <c r="D620">
        <v>564800</v>
      </c>
      <c r="E620">
        <f>IFERROR(VLOOKUP('RECAUDO 2014'!A620,'RECAUDO 2015'!$A$10:$D$854,1,FALSE),0)</f>
        <v>423041</v>
      </c>
    </row>
    <row r="621" spans="1:5" x14ac:dyDescent="0.25">
      <c r="A621">
        <v>423005</v>
      </c>
      <c r="B621" s="48">
        <v>4</v>
      </c>
      <c r="C621" t="s">
        <v>546</v>
      </c>
      <c r="D621">
        <v>507700</v>
      </c>
      <c r="E621">
        <f>IFERROR(VLOOKUP('RECAUDO 2014'!A621,'RECAUDO 2015'!$A$10:$D$854,1,FALSE),0)</f>
        <v>423005</v>
      </c>
    </row>
    <row r="622" spans="1:5" x14ac:dyDescent="0.25">
      <c r="A622">
        <v>418022</v>
      </c>
      <c r="B622" s="48">
        <v>4</v>
      </c>
      <c r="C622" t="s">
        <v>784</v>
      </c>
      <c r="D622">
        <v>503300</v>
      </c>
      <c r="E622">
        <f>IFERROR(VLOOKUP('RECAUDO 2014'!A622,'RECAUDO 2015'!$A$10:$D$854,1,FALSE),0)</f>
        <v>418022</v>
      </c>
    </row>
    <row r="623" spans="1:5" x14ac:dyDescent="0.25">
      <c r="A623">
        <v>419017</v>
      </c>
      <c r="B623" s="48">
        <v>4</v>
      </c>
      <c r="C623" t="s">
        <v>676</v>
      </c>
      <c r="D623">
        <v>503000</v>
      </c>
      <c r="E623">
        <f>IFERROR(VLOOKUP('RECAUDO 2014'!A623,'RECAUDO 2015'!$A$10:$D$854,1,FALSE),0)</f>
        <v>419017</v>
      </c>
    </row>
    <row r="624" spans="1:5" x14ac:dyDescent="0.25">
      <c r="A624">
        <v>419005</v>
      </c>
      <c r="B624" s="48">
        <v>4</v>
      </c>
      <c r="C624" t="s">
        <v>174</v>
      </c>
      <c r="D624">
        <v>444300</v>
      </c>
      <c r="E624">
        <f>IFERROR(VLOOKUP('RECAUDO 2014'!A624,'RECAUDO 2015'!$A$10:$D$854,1,FALSE),0)</f>
        <v>419005</v>
      </c>
    </row>
    <row r="625" spans="1:5" x14ac:dyDescent="0.25">
      <c r="A625">
        <v>426016</v>
      </c>
      <c r="B625" s="48">
        <v>4</v>
      </c>
      <c r="C625" t="s">
        <v>652</v>
      </c>
      <c r="D625">
        <v>401300</v>
      </c>
      <c r="E625">
        <f>IFERROR(VLOOKUP('RECAUDO 2014'!A625,'RECAUDO 2015'!$A$10:$D$854,1,FALSE),0)</f>
        <v>426016</v>
      </c>
    </row>
    <row r="626" spans="1:5" x14ac:dyDescent="0.25">
      <c r="A626">
        <v>420031</v>
      </c>
      <c r="B626" s="48">
        <v>4</v>
      </c>
      <c r="C626" t="s">
        <v>183</v>
      </c>
      <c r="D626">
        <v>255900</v>
      </c>
      <c r="E626">
        <f>IFERROR(VLOOKUP('RECAUDO 2014'!A626,'RECAUDO 2015'!$A$10:$D$854,1,FALSE),0)</f>
        <v>0</v>
      </c>
    </row>
    <row r="627" spans="1:5" x14ac:dyDescent="0.25">
      <c r="A627">
        <v>426005</v>
      </c>
      <c r="B627" s="48">
        <v>4</v>
      </c>
      <c r="C627" t="s">
        <v>245</v>
      </c>
      <c r="D627">
        <v>246100</v>
      </c>
      <c r="E627">
        <f>IFERROR(VLOOKUP('RECAUDO 2014'!A627,'RECAUDO 2015'!$A$10:$D$854,1,FALSE),0)</f>
        <v>426005</v>
      </c>
    </row>
    <row r="628" spans="1:5" x14ac:dyDescent="0.25">
      <c r="A628">
        <v>421018</v>
      </c>
      <c r="B628" s="48">
        <v>4</v>
      </c>
      <c r="C628" t="s">
        <v>729</v>
      </c>
      <c r="D628">
        <v>242000</v>
      </c>
      <c r="E628">
        <f>IFERROR(VLOOKUP('RECAUDO 2014'!A628,'RECAUDO 2015'!$A$10:$D$854,1,FALSE),0)</f>
        <v>0</v>
      </c>
    </row>
    <row r="629" spans="1:5" x14ac:dyDescent="0.25">
      <c r="A629">
        <v>426011</v>
      </c>
      <c r="B629" s="48">
        <v>4</v>
      </c>
      <c r="C629" t="s">
        <v>806</v>
      </c>
      <c r="D629">
        <v>221700</v>
      </c>
      <c r="E629">
        <f>IFERROR(VLOOKUP('RECAUDO 2014'!A629,'RECAUDO 2015'!$A$10:$D$854,1,FALSE),0)</f>
        <v>426011</v>
      </c>
    </row>
    <row r="630" spans="1:5" x14ac:dyDescent="0.25">
      <c r="A630">
        <v>420007</v>
      </c>
      <c r="B630" s="48">
        <v>4</v>
      </c>
      <c r="C630" t="s">
        <v>180</v>
      </c>
      <c r="D630">
        <v>201400</v>
      </c>
      <c r="E630">
        <f>IFERROR(VLOOKUP('RECAUDO 2014'!A630,'RECAUDO 2015'!$A$10:$D$854,1,FALSE),0)</f>
        <v>0</v>
      </c>
    </row>
    <row r="631" spans="1:5" x14ac:dyDescent="0.25">
      <c r="A631">
        <v>419019</v>
      </c>
      <c r="B631" s="48">
        <v>4</v>
      </c>
      <c r="C631" t="s">
        <v>808</v>
      </c>
      <c r="D631">
        <v>200700</v>
      </c>
      <c r="E631">
        <f>IFERROR(VLOOKUP('RECAUDO 2014'!A631,'RECAUDO 2015'!$A$10:$D$854,1,FALSE),0)</f>
        <v>419019</v>
      </c>
    </row>
    <row r="632" spans="1:5" x14ac:dyDescent="0.25">
      <c r="A632">
        <v>426010</v>
      </c>
      <c r="B632" s="48">
        <v>4</v>
      </c>
      <c r="C632" t="s">
        <v>702</v>
      </c>
      <c r="D632">
        <v>200200</v>
      </c>
      <c r="E632">
        <f>IFERROR(VLOOKUP('RECAUDO 2014'!A632,'RECAUDO 2015'!$A$10:$D$854,1,FALSE),0)</f>
        <v>0</v>
      </c>
    </row>
    <row r="633" spans="1:5" x14ac:dyDescent="0.25">
      <c r="A633">
        <v>420021</v>
      </c>
      <c r="B633" s="48">
        <v>4</v>
      </c>
      <c r="C633" t="s">
        <v>845</v>
      </c>
      <c r="D633">
        <v>196000</v>
      </c>
      <c r="E633">
        <f>IFERROR(VLOOKUP('RECAUDO 2014'!A633,'RECAUDO 2015'!$A$10:$D$854,1,FALSE),0)</f>
        <v>0</v>
      </c>
    </row>
    <row r="634" spans="1:5" x14ac:dyDescent="0.25">
      <c r="A634">
        <v>421005</v>
      </c>
      <c r="B634" s="48">
        <v>4</v>
      </c>
      <c r="C634" t="s">
        <v>858</v>
      </c>
      <c r="D634">
        <v>177400</v>
      </c>
      <c r="E634">
        <f>IFERROR(VLOOKUP('RECAUDO 2014'!A634,'RECAUDO 2015'!$A$10:$D$854,1,FALSE),0)</f>
        <v>0</v>
      </c>
    </row>
    <row r="635" spans="1:5" x14ac:dyDescent="0.25">
      <c r="A635">
        <v>426022</v>
      </c>
      <c r="B635" s="48">
        <v>4</v>
      </c>
      <c r="C635" t="s">
        <v>861</v>
      </c>
      <c r="D635">
        <v>174200</v>
      </c>
      <c r="E635">
        <f>IFERROR(VLOOKUP('RECAUDO 2014'!A635,'RECAUDO 2015'!$A$10:$D$854,1,FALSE),0)</f>
        <v>0</v>
      </c>
    </row>
    <row r="636" spans="1:5" x14ac:dyDescent="0.25">
      <c r="A636">
        <v>419031</v>
      </c>
      <c r="B636" s="48">
        <v>4</v>
      </c>
      <c r="C636" t="s">
        <v>801</v>
      </c>
      <c r="D636">
        <v>173000</v>
      </c>
      <c r="E636">
        <f>IFERROR(VLOOKUP('RECAUDO 2014'!A636,'RECAUDO 2015'!$A$10:$D$854,1,FALSE),0)</f>
        <v>419031</v>
      </c>
    </row>
    <row r="637" spans="1:5" x14ac:dyDescent="0.25">
      <c r="A637">
        <v>421009</v>
      </c>
      <c r="B637" s="48">
        <v>4</v>
      </c>
      <c r="C637" t="s">
        <v>328</v>
      </c>
      <c r="D637">
        <v>166300</v>
      </c>
      <c r="E637">
        <f>IFERROR(VLOOKUP('RECAUDO 2014'!A637,'RECAUDO 2015'!$A$10:$D$854,1,FALSE),0)</f>
        <v>421009</v>
      </c>
    </row>
    <row r="638" spans="1:5" x14ac:dyDescent="0.25">
      <c r="A638">
        <v>426009</v>
      </c>
      <c r="B638" s="48">
        <v>4</v>
      </c>
      <c r="C638" t="s">
        <v>682</v>
      </c>
      <c r="D638">
        <v>158000</v>
      </c>
      <c r="E638">
        <f>IFERROR(VLOOKUP('RECAUDO 2014'!A638,'RECAUDO 2015'!$A$10:$D$854,1,FALSE),0)</f>
        <v>426009</v>
      </c>
    </row>
    <row r="639" spans="1:5" x14ac:dyDescent="0.25">
      <c r="A639">
        <v>420047</v>
      </c>
      <c r="B639" s="48">
        <v>4</v>
      </c>
      <c r="C639" t="s">
        <v>718</v>
      </c>
      <c r="D639">
        <v>156500</v>
      </c>
      <c r="E639">
        <f>IFERROR(VLOOKUP('RECAUDO 2014'!A639,'RECAUDO 2015'!$A$10:$D$854,1,FALSE),0)</f>
        <v>420047</v>
      </c>
    </row>
    <row r="640" spans="1:5" x14ac:dyDescent="0.25">
      <c r="A640">
        <v>418023</v>
      </c>
      <c r="B640" s="48">
        <v>4</v>
      </c>
      <c r="C640" t="s">
        <v>852</v>
      </c>
      <c r="D640">
        <v>155100</v>
      </c>
      <c r="E640">
        <f>IFERROR(VLOOKUP('RECAUDO 2014'!A640,'RECAUDO 2015'!$A$10:$D$854,1,FALSE),0)</f>
        <v>0</v>
      </c>
    </row>
    <row r="641" spans="1:5" x14ac:dyDescent="0.25">
      <c r="A641">
        <v>426025</v>
      </c>
      <c r="B641" s="48">
        <v>4</v>
      </c>
      <c r="C641" t="s">
        <v>717</v>
      </c>
      <c r="D641">
        <v>132400</v>
      </c>
      <c r="E641">
        <f>IFERROR(VLOOKUP('RECAUDO 2014'!A641,'RECAUDO 2015'!$A$10:$D$854,1,FALSE),0)</f>
        <v>426025</v>
      </c>
    </row>
    <row r="642" spans="1:5" x14ac:dyDescent="0.25">
      <c r="A642">
        <v>420004</v>
      </c>
      <c r="B642" s="48">
        <v>4</v>
      </c>
      <c r="C642" t="s">
        <v>543</v>
      </c>
      <c r="D642">
        <v>126600</v>
      </c>
      <c r="E642">
        <f>IFERROR(VLOOKUP('RECAUDO 2014'!A642,'RECAUDO 2015'!$A$10:$D$854,1,FALSE),0)</f>
        <v>420004</v>
      </c>
    </row>
    <row r="643" spans="1:5" x14ac:dyDescent="0.25">
      <c r="A643">
        <v>426026</v>
      </c>
      <c r="B643" s="48">
        <v>4</v>
      </c>
      <c r="C643" t="s">
        <v>67</v>
      </c>
      <c r="D643">
        <v>121000</v>
      </c>
      <c r="E643">
        <f>IFERROR(VLOOKUP('RECAUDO 2014'!A643,'RECAUDO 2015'!$A$10:$D$854,1,FALSE),0)</f>
        <v>426026</v>
      </c>
    </row>
    <row r="644" spans="1:5" x14ac:dyDescent="0.25">
      <c r="A644">
        <v>419028</v>
      </c>
      <c r="B644" s="48">
        <v>4</v>
      </c>
      <c r="C644" t="s">
        <v>859</v>
      </c>
      <c r="D644">
        <v>110000</v>
      </c>
      <c r="E644">
        <f>IFERROR(VLOOKUP('RECAUDO 2014'!A644,'RECAUDO 2015'!$A$10:$D$854,1,FALSE),0)</f>
        <v>0</v>
      </c>
    </row>
    <row r="645" spans="1:5" x14ac:dyDescent="0.25">
      <c r="A645">
        <v>419023</v>
      </c>
      <c r="B645" s="48">
        <v>4</v>
      </c>
      <c r="C645" t="s">
        <v>799</v>
      </c>
      <c r="D645">
        <v>102300</v>
      </c>
      <c r="E645">
        <f>IFERROR(VLOOKUP('RECAUDO 2014'!A645,'RECAUDO 2015'!$A$10:$D$854,1,FALSE),0)</f>
        <v>419023</v>
      </c>
    </row>
    <row r="646" spans="1:5" x14ac:dyDescent="0.25">
      <c r="A646">
        <v>426021</v>
      </c>
      <c r="B646" s="48">
        <v>4</v>
      </c>
      <c r="C646" t="s">
        <v>807</v>
      </c>
      <c r="D646">
        <v>100700</v>
      </c>
      <c r="E646">
        <f>IFERROR(VLOOKUP('RECAUDO 2014'!A646,'RECAUDO 2015'!$A$10:$D$854,1,FALSE),0)</f>
        <v>426021</v>
      </c>
    </row>
    <row r="647" spans="1:5" x14ac:dyDescent="0.25">
      <c r="A647">
        <v>420012</v>
      </c>
      <c r="B647" s="48">
        <v>4</v>
      </c>
      <c r="C647" t="s">
        <v>809</v>
      </c>
      <c r="D647">
        <v>100700</v>
      </c>
      <c r="E647">
        <f>IFERROR(VLOOKUP('RECAUDO 2014'!A647,'RECAUDO 2015'!$A$10:$D$854,1,FALSE),0)</f>
        <v>0</v>
      </c>
    </row>
    <row r="648" spans="1:5" x14ac:dyDescent="0.25">
      <c r="A648">
        <v>419026</v>
      </c>
      <c r="B648" s="48">
        <v>4</v>
      </c>
      <c r="C648" t="s">
        <v>810</v>
      </c>
      <c r="D648">
        <v>100700</v>
      </c>
      <c r="E648">
        <f>IFERROR(VLOOKUP('RECAUDO 2014'!A648,'RECAUDO 2015'!$A$10:$D$854,1,FALSE),0)</f>
        <v>419026</v>
      </c>
    </row>
    <row r="649" spans="1:5" x14ac:dyDescent="0.25">
      <c r="A649">
        <v>420008</v>
      </c>
      <c r="B649" s="48">
        <v>4</v>
      </c>
      <c r="C649" t="s">
        <v>848</v>
      </c>
      <c r="D649">
        <v>97000</v>
      </c>
      <c r="E649">
        <f>IFERROR(VLOOKUP('RECAUDO 2014'!A649,'RECAUDO 2015'!$A$10:$D$854,1,FALSE),0)</f>
        <v>420008</v>
      </c>
    </row>
    <row r="650" spans="1:5" x14ac:dyDescent="0.25">
      <c r="A650">
        <v>423004</v>
      </c>
      <c r="B650" s="48">
        <v>4</v>
      </c>
      <c r="C650" t="s">
        <v>679</v>
      </c>
      <c r="D650">
        <v>86100</v>
      </c>
      <c r="E650">
        <f>IFERROR(VLOOKUP('RECAUDO 2014'!A650,'RECAUDO 2015'!$A$10:$D$854,1,FALSE),0)</f>
        <v>0</v>
      </c>
    </row>
    <row r="651" spans="1:5" x14ac:dyDescent="0.25">
      <c r="A651">
        <v>420061</v>
      </c>
      <c r="B651" s="48">
        <v>4</v>
      </c>
      <c r="C651" t="s">
        <v>833</v>
      </c>
      <c r="D651">
        <v>81600</v>
      </c>
      <c r="E651">
        <f>IFERROR(VLOOKUP('RECAUDO 2014'!A651,'RECAUDO 2015'!$A$10:$D$854,1,FALSE),0)</f>
        <v>420061</v>
      </c>
    </row>
    <row r="652" spans="1:5" x14ac:dyDescent="0.25">
      <c r="A652">
        <v>419010</v>
      </c>
      <c r="B652" s="48">
        <v>4</v>
      </c>
      <c r="C652" t="s">
        <v>726</v>
      </c>
      <c r="D652">
        <v>69400</v>
      </c>
      <c r="E652">
        <f>IFERROR(VLOOKUP('RECAUDO 2014'!A652,'RECAUDO 2015'!$A$10:$D$854,1,FALSE),0)</f>
        <v>419010</v>
      </c>
    </row>
    <row r="653" spans="1:5" x14ac:dyDescent="0.25">
      <c r="A653">
        <v>420014</v>
      </c>
      <c r="B653" s="48">
        <v>4</v>
      </c>
      <c r="C653" t="s">
        <v>756</v>
      </c>
      <c r="D653">
        <v>67500</v>
      </c>
      <c r="E653">
        <f>IFERROR(VLOOKUP('RECAUDO 2014'!A653,'RECAUDO 2015'!$A$10:$D$854,1,FALSE),0)</f>
        <v>0</v>
      </c>
    </row>
    <row r="654" spans="1:5" x14ac:dyDescent="0.25">
      <c r="A654">
        <v>419032</v>
      </c>
      <c r="B654" s="48">
        <v>4</v>
      </c>
      <c r="C654" t="s">
        <v>328</v>
      </c>
      <c r="D654">
        <v>65000</v>
      </c>
      <c r="E654">
        <f>IFERROR(VLOOKUP('RECAUDO 2014'!A654,'RECAUDO 2015'!$A$10:$D$854,1,FALSE),0)</f>
        <v>419032</v>
      </c>
    </row>
    <row r="655" spans="1:5" x14ac:dyDescent="0.25">
      <c r="A655">
        <v>426013</v>
      </c>
      <c r="B655" s="48">
        <v>4</v>
      </c>
      <c r="C655" t="s">
        <v>835</v>
      </c>
      <c r="D655">
        <v>0</v>
      </c>
      <c r="E655">
        <f>IFERROR(VLOOKUP('RECAUDO 2014'!A655,'RECAUDO 2015'!$A$10:$D$854,1,FALSE),0)</f>
        <v>426013</v>
      </c>
    </row>
    <row r="656" spans="1:5" x14ac:dyDescent="0.25">
      <c r="A656">
        <v>420026</v>
      </c>
      <c r="B656" s="48">
        <v>4</v>
      </c>
      <c r="C656" t="s">
        <v>840</v>
      </c>
      <c r="D656">
        <v>0</v>
      </c>
      <c r="E656">
        <f>IFERROR(VLOOKUP('RECAUDO 2014'!A656,'RECAUDO 2015'!$A$10:$D$854,1,FALSE),0)</f>
        <v>0</v>
      </c>
    </row>
    <row r="657" spans="1:5" x14ac:dyDescent="0.25">
      <c r="A657">
        <v>526001</v>
      </c>
      <c r="B657" s="48">
        <v>5</v>
      </c>
      <c r="C657" t="s">
        <v>217</v>
      </c>
      <c r="D657">
        <v>685865233</v>
      </c>
      <c r="E657">
        <f>IFERROR(VLOOKUP('RECAUDO 2014'!A657,'RECAUDO 2015'!$A$10:$D$854,1,FALSE),0)</f>
        <v>526001</v>
      </c>
    </row>
    <row r="658" spans="1:5" x14ac:dyDescent="0.25">
      <c r="A658">
        <v>525001</v>
      </c>
      <c r="B658" s="48">
        <v>5</v>
      </c>
      <c r="C658" t="s">
        <v>235</v>
      </c>
      <c r="D658">
        <v>266519900</v>
      </c>
      <c r="E658">
        <f>IFERROR(VLOOKUP('RECAUDO 2014'!A658,'RECAUDO 2015'!$A$10:$D$854,1,FALSE),0)</f>
        <v>525001</v>
      </c>
    </row>
    <row r="659" spans="1:5" x14ac:dyDescent="0.25">
      <c r="A659">
        <v>526033</v>
      </c>
      <c r="B659" s="48">
        <v>5</v>
      </c>
      <c r="C659" t="s">
        <v>221</v>
      </c>
      <c r="D659">
        <v>122485640</v>
      </c>
      <c r="E659">
        <f>IFERROR(VLOOKUP('RECAUDO 2014'!A659,'RECAUDO 2015'!$A$10:$D$854,1,FALSE),0)</f>
        <v>526033</v>
      </c>
    </row>
    <row r="660" spans="1:5" x14ac:dyDescent="0.25">
      <c r="A660">
        <v>526007</v>
      </c>
      <c r="B660" s="48">
        <v>5</v>
      </c>
      <c r="C660" t="s">
        <v>219</v>
      </c>
      <c r="D660">
        <v>86586500</v>
      </c>
      <c r="E660">
        <f>IFERROR(VLOOKUP('RECAUDO 2014'!A660,'RECAUDO 2015'!$A$10:$D$854,1,FALSE),0)</f>
        <v>526007</v>
      </c>
    </row>
    <row r="661" spans="1:5" x14ac:dyDescent="0.25">
      <c r="A661">
        <v>526088</v>
      </c>
      <c r="B661" s="48">
        <v>5</v>
      </c>
      <c r="C661" t="s">
        <v>818</v>
      </c>
      <c r="D661">
        <v>79038200</v>
      </c>
      <c r="E661">
        <f>IFERROR(VLOOKUP('RECAUDO 2014'!A661,'RECAUDO 2015'!$A$10:$D$854,1,FALSE),0)</f>
        <v>526088</v>
      </c>
    </row>
    <row r="662" spans="1:5" x14ac:dyDescent="0.25">
      <c r="A662">
        <v>526061</v>
      </c>
      <c r="B662" s="48">
        <v>5</v>
      </c>
      <c r="C662" t="s">
        <v>227</v>
      </c>
      <c r="D662">
        <v>55438155</v>
      </c>
      <c r="E662">
        <f>IFERROR(VLOOKUP('RECAUDO 2014'!A662,'RECAUDO 2015'!$A$10:$D$854,1,FALSE),0)</f>
        <v>526061</v>
      </c>
    </row>
    <row r="663" spans="1:5" x14ac:dyDescent="0.25">
      <c r="A663">
        <v>526037</v>
      </c>
      <c r="B663" s="48">
        <v>5</v>
      </c>
      <c r="C663" t="s">
        <v>222</v>
      </c>
      <c r="D663">
        <v>55010700</v>
      </c>
      <c r="E663">
        <f>IFERROR(VLOOKUP('RECAUDO 2014'!A663,'RECAUDO 2015'!$A$10:$D$854,1,FALSE),0)</f>
        <v>526037</v>
      </c>
    </row>
    <row r="664" spans="1:5" x14ac:dyDescent="0.25">
      <c r="A664">
        <v>526070</v>
      </c>
      <c r="B664" s="48">
        <v>5</v>
      </c>
      <c r="C664" t="s">
        <v>230</v>
      </c>
      <c r="D664">
        <v>37034300</v>
      </c>
      <c r="E664">
        <f>IFERROR(VLOOKUP('RECAUDO 2014'!A664,'RECAUDO 2015'!$A$10:$D$854,1,FALSE),0)</f>
        <v>526070</v>
      </c>
    </row>
    <row r="665" spans="1:5" x14ac:dyDescent="0.25">
      <c r="A665">
        <v>530001</v>
      </c>
      <c r="B665" s="48">
        <v>5</v>
      </c>
      <c r="C665" t="s">
        <v>279</v>
      </c>
      <c r="D665">
        <v>27872500</v>
      </c>
      <c r="E665">
        <f>IFERROR(VLOOKUP('RECAUDO 2014'!A665,'RECAUDO 2015'!$A$10:$D$854,1,FALSE),0)</f>
        <v>530001</v>
      </c>
    </row>
    <row r="666" spans="1:5" x14ac:dyDescent="0.25">
      <c r="A666">
        <v>526078</v>
      </c>
      <c r="B666" s="48">
        <v>5</v>
      </c>
      <c r="C666" t="s">
        <v>232</v>
      </c>
      <c r="D666">
        <v>22181700</v>
      </c>
      <c r="E666">
        <f>IFERROR(VLOOKUP('RECAUDO 2014'!A666,'RECAUDO 2015'!$A$10:$D$854,1,FALSE),0)</f>
        <v>526078</v>
      </c>
    </row>
    <row r="667" spans="1:5" x14ac:dyDescent="0.25">
      <c r="A667">
        <v>525038</v>
      </c>
      <c r="B667" s="48">
        <v>5</v>
      </c>
      <c r="C667" t="s">
        <v>819</v>
      </c>
      <c r="D667">
        <v>19466300</v>
      </c>
      <c r="E667">
        <f>IFERROR(VLOOKUP('RECAUDO 2014'!A667,'RECAUDO 2015'!$A$10:$D$854,1,FALSE),0)</f>
        <v>525038</v>
      </c>
    </row>
    <row r="668" spans="1:5" x14ac:dyDescent="0.25">
      <c r="A668">
        <v>525023</v>
      </c>
      <c r="B668" s="48">
        <v>5</v>
      </c>
      <c r="C668" t="s">
        <v>239</v>
      </c>
      <c r="D668">
        <v>17248200</v>
      </c>
      <c r="E668">
        <f>IFERROR(VLOOKUP('RECAUDO 2014'!A668,'RECAUDO 2015'!$A$10:$D$854,1,FALSE),0)</f>
        <v>525023</v>
      </c>
    </row>
    <row r="669" spans="1:5" x14ac:dyDescent="0.25">
      <c r="A669">
        <v>525020</v>
      </c>
      <c r="B669" s="48">
        <v>5</v>
      </c>
      <c r="C669" t="s">
        <v>238</v>
      </c>
      <c r="D669">
        <v>15731000</v>
      </c>
      <c r="E669">
        <f>IFERROR(VLOOKUP('RECAUDO 2014'!A669,'RECAUDO 2015'!$A$10:$D$854,1,FALSE),0)</f>
        <v>525020</v>
      </c>
    </row>
    <row r="670" spans="1:5" x14ac:dyDescent="0.25">
      <c r="A670">
        <v>525024</v>
      </c>
      <c r="B670" s="48">
        <v>5</v>
      </c>
      <c r="C670" t="s">
        <v>240</v>
      </c>
      <c r="D670">
        <v>13977900</v>
      </c>
      <c r="E670">
        <f>IFERROR(VLOOKUP('RECAUDO 2014'!A670,'RECAUDO 2015'!$A$10:$D$854,1,FALSE),0)</f>
        <v>525024</v>
      </c>
    </row>
    <row r="671" spans="1:5" x14ac:dyDescent="0.25">
      <c r="A671">
        <v>525037</v>
      </c>
      <c r="B671" s="48">
        <v>5</v>
      </c>
      <c r="C671" t="s">
        <v>241</v>
      </c>
      <c r="D671">
        <v>12865500</v>
      </c>
      <c r="E671">
        <f>IFERROR(VLOOKUP('RECAUDO 2014'!A671,'RECAUDO 2015'!$A$10:$D$854,1,FALSE),0)</f>
        <v>525037</v>
      </c>
    </row>
    <row r="672" spans="1:5" x14ac:dyDescent="0.25">
      <c r="A672">
        <v>526005</v>
      </c>
      <c r="B672" s="48">
        <v>5</v>
      </c>
      <c r="C672" t="s">
        <v>218</v>
      </c>
      <c r="D672">
        <v>11268500</v>
      </c>
      <c r="E672">
        <f>IFERROR(VLOOKUP('RECAUDO 2014'!A672,'RECAUDO 2015'!$A$10:$D$854,1,FALSE),0)</f>
        <v>526005</v>
      </c>
    </row>
    <row r="673" spans="1:5" x14ac:dyDescent="0.25">
      <c r="A673">
        <v>526090</v>
      </c>
      <c r="B673" s="48">
        <v>5</v>
      </c>
      <c r="C673" t="s">
        <v>786</v>
      </c>
      <c r="D673">
        <v>11231900</v>
      </c>
      <c r="E673">
        <f>IFERROR(VLOOKUP('RECAUDO 2014'!A673,'RECAUDO 2015'!$A$10:$D$854,1,FALSE),0)</f>
        <v>526090</v>
      </c>
    </row>
    <row r="674" spans="1:5" x14ac:dyDescent="0.25">
      <c r="A674">
        <v>526048</v>
      </c>
      <c r="B674" s="48">
        <v>5</v>
      </c>
      <c r="C674" t="s">
        <v>223</v>
      </c>
      <c r="D674">
        <v>8675100</v>
      </c>
      <c r="E674">
        <f>IFERROR(VLOOKUP('RECAUDO 2014'!A674,'RECAUDO 2015'!$A$10:$D$854,1,FALSE),0)</f>
        <v>526048</v>
      </c>
    </row>
    <row r="675" spans="1:5" x14ac:dyDescent="0.25">
      <c r="A675">
        <v>526067</v>
      </c>
      <c r="B675" s="48">
        <v>5</v>
      </c>
      <c r="C675" t="s">
        <v>229</v>
      </c>
      <c r="D675">
        <v>7838600</v>
      </c>
      <c r="E675">
        <f>IFERROR(VLOOKUP('RECAUDO 2014'!A675,'RECAUDO 2015'!$A$10:$D$854,1,FALSE),0)</f>
        <v>526067</v>
      </c>
    </row>
    <row r="676" spans="1:5" x14ac:dyDescent="0.25">
      <c r="A676">
        <v>526006</v>
      </c>
      <c r="B676" s="48">
        <v>5</v>
      </c>
      <c r="C676" t="s">
        <v>411</v>
      </c>
      <c r="D676">
        <v>6433800</v>
      </c>
      <c r="E676">
        <f>IFERROR(VLOOKUP('RECAUDO 2014'!A676,'RECAUDO 2015'!$A$10:$D$854,1,FALSE),0)</f>
        <v>526006</v>
      </c>
    </row>
    <row r="677" spans="1:5" x14ac:dyDescent="0.25">
      <c r="A677">
        <v>525002</v>
      </c>
      <c r="B677" s="48">
        <v>5</v>
      </c>
      <c r="C677" t="s">
        <v>296</v>
      </c>
      <c r="D677">
        <v>5971800</v>
      </c>
      <c r="E677">
        <f>IFERROR(VLOOKUP('RECAUDO 2014'!A677,'RECAUDO 2015'!$A$10:$D$854,1,FALSE),0)</f>
        <v>525002</v>
      </c>
    </row>
    <row r="678" spans="1:5" x14ac:dyDescent="0.25">
      <c r="A678">
        <v>526020</v>
      </c>
      <c r="B678" s="48">
        <v>5</v>
      </c>
      <c r="C678" t="s">
        <v>220</v>
      </c>
      <c r="D678">
        <v>5868900</v>
      </c>
      <c r="E678">
        <f>IFERROR(VLOOKUP('RECAUDO 2014'!A678,'RECAUDO 2015'!$A$10:$D$854,1,FALSE),0)</f>
        <v>526020</v>
      </c>
    </row>
    <row r="679" spans="1:5" x14ac:dyDescent="0.25">
      <c r="A679">
        <v>526077</v>
      </c>
      <c r="B679" s="48">
        <v>5</v>
      </c>
      <c r="C679" t="s">
        <v>231</v>
      </c>
      <c r="D679">
        <v>4995700</v>
      </c>
      <c r="E679">
        <f>IFERROR(VLOOKUP('RECAUDO 2014'!A679,'RECAUDO 2015'!$A$10:$D$854,1,FALSE),0)</f>
        <v>526077</v>
      </c>
    </row>
    <row r="680" spans="1:5" x14ac:dyDescent="0.25">
      <c r="A680">
        <v>526084</v>
      </c>
      <c r="B680" s="48">
        <v>5</v>
      </c>
      <c r="C680" t="s">
        <v>233</v>
      </c>
      <c r="D680">
        <v>4940300</v>
      </c>
      <c r="E680">
        <f>IFERROR(VLOOKUP('RECAUDO 2014'!A680,'RECAUDO 2015'!$A$10:$D$854,1,FALSE),0)</f>
        <v>526084</v>
      </c>
    </row>
    <row r="681" spans="1:5" x14ac:dyDescent="0.25">
      <c r="A681">
        <v>530006</v>
      </c>
      <c r="B681" s="48">
        <v>5</v>
      </c>
      <c r="C681" t="s">
        <v>386</v>
      </c>
      <c r="D681">
        <v>4807600</v>
      </c>
      <c r="E681">
        <f>IFERROR(VLOOKUP('RECAUDO 2014'!A681,'RECAUDO 2015'!$A$10:$D$854,1,FALSE),0)</f>
        <v>530006</v>
      </c>
    </row>
    <row r="682" spans="1:5" x14ac:dyDescent="0.25">
      <c r="A682">
        <v>526051</v>
      </c>
      <c r="B682" s="48">
        <v>5</v>
      </c>
      <c r="C682" t="s">
        <v>225</v>
      </c>
      <c r="D682">
        <v>4208000</v>
      </c>
      <c r="E682">
        <f>IFERROR(VLOOKUP('RECAUDO 2014'!A682,'RECAUDO 2015'!$A$10:$D$854,1,FALSE),0)</f>
        <v>526051</v>
      </c>
    </row>
    <row r="683" spans="1:5" x14ac:dyDescent="0.25">
      <c r="A683">
        <v>525014</v>
      </c>
      <c r="B683" s="48">
        <v>5</v>
      </c>
      <c r="C683" t="s">
        <v>237</v>
      </c>
      <c r="D683">
        <v>3761400</v>
      </c>
      <c r="E683">
        <f>IFERROR(VLOOKUP('RECAUDO 2014'!A683,'RECAUDO 2015'!$A$10:$D$854,1,FALSE),0)</f>
        <v>525014</v>
      </c>
    </row>
    <row r="684" spans="1:5" x14ac:dyDescent="0.25">
      <c r="A684">
        <v>526049</v>
      </c>
      <c r="B684" s="48">
        <v>5</v>
      </c>
      <c r="C684" t="s">
        <v>224</v>
      </c>
      <c r="D684">
        <v>3648100</v>
      </c>
      <c r="E684">
        <f>IFERROR(VLOOKUP('RECAUDO 2014'!A684,'RECAUDO 2015'!$A$10:$D$854,1,FALSE),0)</f>
        <v>526049</v>
      </c>
    </row>
    <row r="685" spans="1:5" x14ac:dyDescent="0.25">
      <c r="A685">
        <v>530005</v>
      </c>
      <c r="B685" s="48">
        <v>5</v>
      </c>
      <c r="C685" t="s">
        <v>520</v>
      </c>
      <c r="D685">
        <v>2991900</v>
      </c>
      <c r="E685">
        <f>IFERROR(VLOOKUP('RECAUDO 2014'!A685,'RECAUDO 2015'!$A$10:$D$854,1,FALSE),0)</f>
        <v>530005</v>
      </c>
    </row>
    <row r="686" spans="1:5" x14ac:dyDescent="0.25">
      <c r="A686">
        <v>526066</v>
      </c>
      <c r="B686" s="48">
        <v>5</v>
      </c>
      <c r="C686" t="s">
        <v>90</v>
      </c>
      <c r="D686">
        <v>2953800</v>
      </c>
      <c r="E686">
        <f>IFERROR(VLOOKUP('RECAUDO 2014'!A686,'RECAUDO 2015'!$A$10:$D$854,1,FALSE),0)</f>
        <v>526066</v>
      </c>
    </row>
    <row r="687" spans="1:5" x14ac:dyDescent="0.25">
      <c r="A687">
        <v>530002</v>
      </c>
      <c r="B687" s="48">
        <v>5</v>
      </c>
      <c r="C687" t="s">
        <v>350</v>
      </c>
      <c r="D687">
        <v>2733600</v>
      </c>
      <c r="E687">
        <f>IFERROR(VLOOKUP('RECAUDO 2014'!A687,'RECAUDO 2015'!$A$10:$D$854,1,FALSE),0)</f>
        <v>530002</v>
      </c>
    </row>
    <row r="688" spans="1:5" x14ac:dyDescent="0.25">
      <c r="A688">
        <v>525008</v>
      </c>
      <c r="B688" s="48">
        <v>5</v>
      </c>
      <c r="C688" t="s">
        <v>236</v>
      </c>
      <c r="D688">
        <v>2220100</v>
      </c>
      <c r="E688">
        <f>IFERROR(VLOOKUP('RECAUDO 2014'!A688,'RECAUDO 2015'!$A$10:$D$854,1,FALSE),0)</f>
        <v>525008</v>
      </c>
    </row>
    <row r="689" spans="1:5" x14ac:dyDescent="0.25">
      <c r="A689">
        <v>526087</v>
      </c>
      <c r="B689" s="48">
        <v>5</v>
      </c>
      <c r="C689" t="s">
        <v>234</v>
      </c>
      <c r="D689">
        <v>2160600</v>
      </c>
      <c r="E689">
        <f>IFERROR(VLOOKUP('RECAUDO 2014'!A689,'RECAUDO 2015'!$A$10:$D$854,1,FALSE),0)</f>
        <v>526087</v>
      </c>
    </row>
    <row r="690" spans="1:5" x14ac:dyDescent="0.25">
      <c r="A690">
        <v>526004</v>
      </c>
      <c r="B690" s="48">
        <v>5</v>
      </c>
      <c r="C690" t="s">
        <v>410</v>
      </c>
      <c r="D690">
        <v>1981900</v>
      </c>
      <c r="E690">
        <f>IFERROR(VLOOKUP('RECAUDO 2014'!A690,'RECAUDO 2015'!$A$10:$D$854,1,FALSE),0)</f>
        <v>526004</v>
      </c>
    </row>
    <row r="691" spans="1:5" x14ac:dyDescent="0.25">
      <c r="A691">
        <v>526027</v>
      </c>
      <c r="B691" s="48">
        <v>5</v>
      </c>
      <c r="C691" t="s">
        <v>802</v>
      </c>
      <c r="D691">
        <v>1874600</v>
      </c>
      <c r="E691">
        <f>IFERROR(VLOOKUP('RECAUDO 2014'!A691,'RECAUDO 2015'!$A$10:$D$854,1,FALSE),0)</f>
        <v>526027</v>
      </c>
    </row>
    <row r="692" spans="1:5" x14ac:dyDescent="0.25">
      <c r="A692">
        <v>525029</v>
      </c>
      <c r="B692" s="48">
        <v>5</v>
      </c>
      <c r="C692" t="s">
        <v>357</v>
      </c>
      <c r="D692">
        <v>1861400</v>
      </c>
      <c r="E692">
        <f>IFERROR(VLOOKUP('RECAUDO 2014'!A692,'RECAUDO 2015'!$A$10:$D$854,1,FALSE),0)</f>
        <v>525029</v>
      </c>
    </row>
    <row r="693" spans="1:5" x14ac:dyDescent="0.25">
      <c r="A693">
        <v>526016</v>
      </c>
      <c r="B693" s="48">
        <v>5</v>
      </c>
      <c r="C693" t="s">
        <v>832</v>
      </c>
      <c r="D693">
        <v>1842900</v>
      </c>
      <c r="E693">
        <f>IFERROR(VLOOKUP('RECAUDO 2014'!A693,'RECAUDO 2015'!$A$10:$D$854,1,FALSE),0)</f>
        <v>526016</v>
      </c>
    </row>
    <row r="694" spans="1:5" x14ac:dyDescent="0.25">
      <c r="A694">
        <v>525040</v>
      </c>
      <c r="B694" s="48">
        <v>5</v>
      </c>
      <c r="C694" t="s">
        <v>797</v>
      </c>
      <c r="D694">
        <v>1661200</v>
      </c>
      <c r="E694">
        <f>IFERROR(VLOOKUP('RECAUDO 2014'!A694,'RECAUDO 2015'!$A$10:$D$854,1,FALSE),0)</f>
        <v>525040</v>
      </c>
    </row>
    <row r="695" spans="1:5" x14ac:dyDescent="0.25">
      <c r="A695">
        <v>526025</v>
      </c>
      <c r="B695" s="48">
        <v>5</v>
      </c>
      <c r="C695" t="s">
        <v>631</v>
      </c>
      <c r="D695">
        <v>1490800</v>
      </c>
      <c r="E695">
        <f>IFERROR(VLOOKUP('RECAUDO 2014'!A695,'RECAUDO 2015'!$A$10:$D$854,1,FALSE),0)</f>
        <v>526025</v>
      </c>
    </row>
    <row r="696" spans="1:5" x14ac:dyDescent="0.25">
      <c r="A696">
        <v>525034</v>
      </c>
      <c r="B696" s="48">
        <v>5</v>
      </c>
      <c r="C696" t="s">
        <v>382</v>
      </c>
      <c r="D696">
        <v>1233200</v>
      </c>
      <c r="E696">
        <f>IFERROR(VLOOKUP('RECAUDO 2014'!A696,'RECAUDO 2015'!$A$10:$D$854,1,FALSE),0)</f>
        <v>525034</v>
      </c>
    </row>
    <row r="697" spans="1:5" x14ac:dyDescent="0.25">
      <c r="A697">
        <v>526076</v>
      </c>
      <c r="B697" s="48">
        <v>5</v>
      </c>
      <c r="C697" t="s">
        <v>388</v>
      </c>
      <c r="D697">
        <v>1170500</v>
      </c>
      <c r="E697">
        <f>IFERROR(VLOOKUP('RECAUDO 2014'!A697,'RECAUDO 2015'!$A$10:$D$854,1,FALSE),0)</f>
        <v>526076</v>
      </c>
    </row>
    <row r="698" spans="1:5" x14ac:dyDescent="0.25">
      <c r="A698">
        <v>526064</v>
      </c>
      <c r="B698" s="48">
        <v>5</v>
      </c>
      <c r="C698" t="s">
        <v>800</v>
      </c>
      <c r="D698">
        <v>1121400</v>
      </c>
      <c r="E698">
        <f>IFERROR(VLOOKUP('RECAUDO 2014'!A698,'RECAUDO 2015'!$A$10:$D$854,1,FALSE),0)</f>
        <v>526064</v>
      </c>
    </row>
    <row r="699" spans="1:5" x14ac:dyDescent="0.25">
      <c r="A699">
        <v>526062</v>
      </c>
      <c r="B699" s="48">
        <v>5</v>
      </c>
      <c r="C699" t="s">
        <v>821</v>
      </c>
      <c r="D699">
        <v>964800</v>
      </c>
      <c r="E699">
        <f>IFERROR(VLOOKUP('RECAUDO 2014'!A699,'RECAUDO 2015'!$A$10:$D$854,1,FALSE),0)</f>
        <v>526062</v>
      </c>
    </row>
    <row r="700" spans="1:5" x14ac:dyDescent="0.25">
      <c r="A700">
        <v>526056</v>
      </c>
      <c r="B700" s="48">
        <v>5</v>
      </c>
      <c r="C700" t="s">
        <v>803</v>
      </c>
      <c r="D700">
        <v>951100</v>
      </c>
      <c r="E700">
        <f>IFERROR(VLOOKUP('RECAUDO 2014'!A700,'RECAUDO 2015'!$A$10:$D$854,1,FALSE),0)</f>
        <v>526056</v>
      </c>
    </row>
    <row r="701" spans="1:5" x14ac:dyDescent="0.25">
      <c r="A701">
        <v>526063</v>
      </c>
      <c r="B701" s="48">
        <v>5</v>
      </c>
      <c r="C701" t="s">
        <v>228</v>
      </c>
      <c r="D701">
        <v>948700</v>
      </c>
      <c r="E701">
        <f>IFERROR(VLOOKUP('RECAUDO 2014'!A701,'RECAUDO 2015'!$A$10:$D$854,1,FALSE),0)</f>
        <v>526063</v>
      </c>
    </row>
    <row r="702" spans="1:5" x14ac:dyDescent="0.25">
      <c r="A702">
        <v>526012</v>
      </c>
      <c r="B702" s="48">
        <v>5</v>
      </c>
      <c r="C702" t="s">
        <v>634</v>
      </c>
      <c r="D702">
        <v>941700</v>
      </c>
      <c r="E702">
        <f>IFERROR(VLOOKUP('RECAUDO 2014'!A702,'RECAUDO 2015'!$A$10:$D$854,1,FALSE),0)</f>
        <v>526012</v>
      </c>
    </row>
    <row r="703" spans="1:5" x14ac:dyDescent="0.25">
      <c r="A703">
        <v>525004</v>
      </c>
      <c r="B703" s="48">
        <v>5</v>
      </c>
      <c r="C703" t="s">
        <v>677</v>
      </c>
      <c r="D703">
        <v>902900</v>
      </c>
      <c r="E703">
        <f>IFERROR(VLOOKUP('RECAUDO 2014'!A703,'RECAUDO 2015'!$A$10:$D$854,1,FALSE),0)</f>
        <v>525004</v>
      </c>
    </row>
    <row r="704" spans="1:5" x14ac:dyDescent="0.25">
      <c r="A704">
        <v>525035</v>
      </c>
      <c r="B704" s="48">
        <v>5</v>
      </c>
      <c r="C704" t="s">
        <v>558</v>
      </c>
      <c r="D704">
        <v>842300</v>
      </c>
      <c r="E704">
        <f>IFERROR(VLOOKUP('RECAUDO 2014'!A704,'RECAUDO 2015'!$A$10:$D$854,1,FALSE),0)</f>
        <v>525035</v>
      </c>
    </row>
    <row r="705" spans="1:5" x14ac:dyDescent="0.25">
      <c r="A705">
        <v>526008</v>
      </c>
      <c r="B705" s="48">
        <v>5</v>
      </c>
      <c r="C705" t="s">
        <v>592</v>
      </c>
      <c r="D705">
        <v>834600</v>
      </c>
      <c r="E705">
        <f>IFERROR(VLOOKUP('RECAUDO 2014'!A705,'RECAUDO 2015'!$A$10:$D$854,1,FALSE),0)</f>
        <v>526008</v>
      </c>
    </row>
    <row r="706" spans="1:5" x14ac:dyDescent="0.25">
      <c r="A706">
        <v>526079</v>
      </c>
      <c r="B706" s="48">
        <v>5</v>
      </c>
      <c r="C706" t="s">
        <v>814</v>
      </c>
      <c r="D706">
        <v>784000</v>
      </c>
      <c r="E706">
        <f>IFERROR(VLOOKUP('RECAUDO 2014'!A706,'RECAUDO 2015'!$A$10:$D$854,1,FALSE),0)</f>
        <v>526079</v>
      </c>
    </row>
    <row r="707" spans="1:5" x14ac:dyDescent="0.25">
      <c r="A707">
        <v>530007</v>
      </c>
      <c r="B707" s="48">
        <v>5</v>
      </c>
      <c r="C707" t="s">
        <v>853</v>
      </c>
      <c r="D707">
        <v>760400</v>
      </c>
      <c r="E707">
        <f>IFERROR(VLOOKUP('RECAUDO 2014'!A707,'RECAUDO 2015'!$A$10:$D$854,1,FALSE),0)</f>
        <v>0</v>
      </c>
    </row>
    <row r="708" spans="1:5" x14ac:dyDescent="0.25">
      <c r="A708">
        <v>525009</v>
      </c>
      <c r="B708" s="48">
        <v>5</v>
      </c>
      <c r="C708" t="s">
        <v>614</v>
      </c>
      <c r="D708">
        <v>723900</v>
      </c>
      <c r="E708">
        <f>IFERROR(VLOOKUP('RECAUDO 2014'!A708,'RECAUDO 2015'!$A$10:$D$854,1,FALSE),0)</f>
        <v>525009</v>
      </c>
    </row>
    <row r="709" spans="1:5" x14ac:dyDescent="0.25">
      <c r="A709">
        <v>525031</v>
      </c>
      <c r="B709" s="48">
        <v>5</v>
      </c>
      <c r="C709" t="s">
        <v>659</v>
      </c>
      <c r="D709">
        <v>713700</v>
      </c>
      <c r="E709">
        <f>IFERROR(VLOOKUP('RECAUDO 2014'!A709,'RECAUDO 2015'!$A$10:$D$854,1,FALSE),0)</f>
        <v>525031</v>
      </c>
    </row>
    <row r="710" spans="1:5" x14ac:dyDescent="0.25">
      <c r="A710">
        <v>525027</v>
      </c>
      <c r="B710" s="48">
        <v>5</v>
      </c>
      <c r="C710" t="s">
        <v>758</v>
      </c>
      <c r="D710">
        <v>574700</v>
      </c>
      <c r="E710">
        <f>IFERROR(VLOOKUP('RECAUDO 2014'!A710,'RECAUDO 2015'!$A$10:$D$854,1,FALSE),0)</f>
        <v>525027</v>
      </c>
    </row>
    <row r="711" spans="1:5" x14ac:dyDescent="0.25">
      <c r="A711">
        <v>526028</v>
      </c>
      <c r="B711" s="48">
        <v>5</v>
      </c>
      <c r="C711" t="s">
        <v>462</v>
      </c>
      <c r="D711">
        <v>559300</v>
      </c>
      <c r="E711">
        <f>IFERROR(VLOOKUP('RECAUDO 2014'!A711,'RECAUDO 2015'!$A$10:$D$854,1,FALSE),0)</f>
        <v>526028</v>
      </c>
    </row>
    <row r="712" spans="1:5" x14ac:dyDescent="0.25">
      <c r="A712">
        <v>525021</v>
      </c>
      <c r="B712" s="48">
        <v>5</v>
      </c>
      <c r="C712" t="s">
        <v>763</v>
      </c>
      <c r="D712">
        <v>507600</v>
      </c>
      <c r="E712">
        <f>IFERROR(VLOOKUP('RECAUDO 2014'!A712,'RECAUDO 2015'!$A$10:$D$854,1,FALSE),0)</f>
        <v>525021</v>
      </c>
    </row>
    <row r="713" spans="1:5" x14ac:dyDescent="0.25">
      <c r="A713">
        <v>525043</v>
      </c>
      <c r="B713" s="48">
        <v>5</v>
      </c>
      <c r="C713" t="s">
        <v>816</v>
      </c>
      <c r="D713">
        <v>497800</v>
      </c>
      <c r="E713">
        <f>IFERROR(VLOOKUP('RECAUDO 2014'!A713,'RECAUDO 2015'!$A$10:$D$854,1,FALSE),0)</f>
        <v>525043</v>
      </c>
    </row>
    <row r="714" spans="1:5" x14ac:dyDescent="0.25">
      <c r="A714">
        <v>526041</v>
      </c>
      <c r="B714" s="48">
        <v>5</v>
      </c>
      <c r="C714" t="s">
        <v>642</v>
      </c>
      <c r="D714">
        <v>497100</v>
      </c>
      <c r="E714">
        <f>IFERROR(VLOOKUP('RECAUDO 2014'!A714,'RECAUDO 2015'!$A$10:$D$854,1,FALSE),0)</f>
        <v>526041</v>
      </c>
    </row>
    <row r="715" spans="1:5" x14ac:dyDescent="0.25">
      <c r="A715">
        <v>525010</v>
      </c>
      <c r="B715" s="48">
        <v>5</v>
      </c>
      <c r="C715" t="s">
        <v>662</v>
      </c>
      <c r="D715">
        <v>478500</v>
      </c>
      <c r="E715">
        <f>IFERROR(VLOOKUP('RECAUDO 2014'!A715,'RECAUDO 2015'!$A$10:$D$854,1,FALSE),0)</f>
        <v>525010</v>
      </c>
    </row>
    <row r="716" spans="1:5" x14ac:dyDescent="0.25">
      <c r="A716">
        <v>526086</v>
      </c>
      <c r="B716" s="48">
        <v>5</v>
      </c>
      <c r="C716" t="s">
        <v>328</v>
      </c>
      <c r="D716">
        <v>467900</v>
      </c>
      <c r="E716">
        <f>IFERROR(VLOOKUP('RECAUDO 2014'!A716,'RECAUDO 2015'!$A$10:$D$854,1,FALSE),0)</f>
        <v>526086</v>
      </c>
    </row>
    <row r="717" spans="1:5" x14ac:dyDescent="0.25">
      <c r="A717">
        <v>526035</v>
      </c>
      <c r="B717" s="48">
        <v>5</v>
      </c>
      <c r="C717" t="s">
        <v>637</v>
      </c>
      <c r="D717">
        <v>457400</v>
      </c>
      <c r="E717">
        <f>IFERROR(VLOOKUP('RECAUDO 2014'!A717,'RECAUDO 2015'!$A$10:$D$854,1,FALSE),0)</f>
        <v>526035</v>
      </c>
    </row>
    <row r="718" spans="1:5" x14ac:dyDescent="0.25">
      <c r="A718">
        <v>526065</v>
      </c>
      <c r="B718" s="48">
        <v>5</v>
      </c>
      <c r="C718" t="s">
        <v>826</v>
      </c>
      <c r="D718">
        <v>411700</v>
      </c>
      <c r="E718">
        <f>IFERROR(VLOOKUP('RECAUDO 2014'!A718,'RECAUDO 2015'!$A$10:$D$854,1,FALSE),0)</f>
        <v>526065</v>
      </c>
    </row>
    <row r="719" spans="1:5" x14ac:dyDescent="0.25">
      <c r="A719">
        <v>526011</v>
      </c>
      <c r="B719" s="48">
        <v>5</v>
      </c>
      <c r="C719" t="s">
        <v>824</v>
      </c>
      <c r="D719">
        <v>400600</v>
      </c>
      <c r="E719">
        <f>IFERROR(VLOOKUP('RECAUDO 2014'!A719,'RECAUDO 2015'!$A$10:$D$854,1,FALSE),0)</f>
        <v>526011</v>
      </c>
    </row>
    <row r="720" spans="1:5" x14ac:dyDescent="0.25">
      <c r="A720">
        <v>526047</v>
      </c>
      <c r="B720" s="48">
        <v>5</v>
      </c>
      <c r="C720" t="s">
        <v>621</v>
      </c>
      <c r="D720">
        <v>315500</v>
      </c>
      <c r="E720">
        <f>IFERROR(VLOOKUP('RECAUDO 2014'!A720,'RECAUDO 2015'!$A$10:$D$854,1,FALSE),0)</f>
        <v>526047</v>
      </c>
    </row>
    <row r="721" spans="1:5" x14ac:dyDescent="0.25">
      <c r="A721">
        <v>526053</v>
      </c>
      <c r="B721" s="48">
        <v>5</v>
      </c>
      <c r="C721" t="s">
        <v>226</v>
      </c>
      <c r="D721">
        <v>261400</v>
      </c>
      <c r="E721">
        <f>IFERROR(VLOOKUP('RECAUDO 2014'!A721,'RECAUDO 2015'!$A$10:$D$854,1,FALSE),0)</f>
        <v>526053</v>
      </c>
    </row>
    <row r="722" spans="1:5" x14ac:dyDescent="0.25">
      <c r="A722">
        <v>526068</v>
      </c>
      <c r="B722" s="48">
        <v>5</v>
      </c>
      <c r="C722" t="s">
        <v>216</v>
      </c>
      <c r="D722">
        <v>173600</v>
      </c>
      <c r="E722">
        <f>IFERROR(VLOOKUP('RECAUDO 2014'!A722,'RECAUDO 2015'!$A$10:$D$854,1,FALSE),0)</f>
        <v>526068</v>
      </c>
    </row>
    <row r="723" spans="1:5" x14ac:dyDescent="0.25">
      <c r="A723">
        <v>526040</v>
      </c>
      <c r="B723" s="48">
        <v>5</v>
      </c>
      <c r="C723" t="s">
        <v>771</v>
      </c>
      <c r="D723">
        <v>163600</v>
      </c>
      <c r="E723">
        <f>IFERROR(VLOOKUP('RECAUDO 2014'!A723,'RECAUDO 2015'!$A$10:$D$854,1,FALSE),0)</f>
        <v>0</v>
      </c>
    </row>
    <row r="724" spans="1:5" x14ac:dyDescent="0.25">
      <c r="A724">
        <v>526023</v>
      </c>
      <c r="B724" s="48">
        <v>5</v>
      </c>
      <c r="C724" t="s">
        <v>663</v>
      </c>
      <c r="D724">
        <v>115100</v>
      </c>
      <c r="E724">
        <f>IFERROR(VLOOKUP('RECAUDO 2014'!A724,'RECAUDO 2015'!$A$10:$D$854,1,FALSE),0)</f>
        <v>526023</v>
      </c>
    </row>
    <row r="725" spans="1:5" x14ac:dyDescent="0.25">
      <c r="A725">
        <v>526021</v>
      </c>
      <c r="B725" s="48">
        <v>5</v>
      </c>
      <c r="C725" t="s">
        <v>759</v>
      </c>
      <c r="D725">
        <v>95800</v>
      </c>
      <c r="E725">
        <f>IFERROR(VLOOKUP('RECAUDO 2014'!A725,'RECAUDO 2015'!$A$10:$D$854,1,FALSE),0)</f>
        <v>0</v>
      </c>
    </row>
    <row r="726" spans="1:5" x14ac:dyDescent="0.25">
      <c r="A726">
        <v>530004</v>
      </c>
      <c r="B726" s="48">
        <v>5</v>
      </c>
      <c r="C726" t="s">
        <v>680</v>
      </c>
      <c r="D726">
        <v>84400</v>
      </c>
      <c r="E726">
        <f>IFERROR(VLOOKUP('RECAUDO 2014'!A726,'RECAUDO 2015'!$A$10:$D$854,1,FALSE),0)</f>
        <v>0</v>
      </c>
    </row>
    <row r="727" spans="1:5" x14ac:dyDescent="0.25">
      <c r="A727">
        <v>525019</v>
      </c>
      <c r="B727" s="48">
        <v>5</v>
      </c>
      <c r="C727" t="s">
        <v>632</v>
      </c>
      <c r="D727">
        <v>84300</v>
      </c>
      <c r="E727">
        <f>IFERROR(VLOOKUP('RECAUDO 2014'!A727,'RECAUDO 2015'!$A$10:$D$854,1,FALSE),0)</f>
        <v>0</v>
      </c>
    </row>
    <row r="728" spans="1:5" x14ac:dyDescent="0.25">
      <c r="A728">
        <v>526052</v>
      </c>
      <c r="B728" s="48">
        <v>5</v>
      </c>
      <c r="C728" t="s">
        <v>697</v>
      </c>
      <c r="D728">
        <v>84300</v>
      </c>
      <c r="E728">
        <f>IFERROR(VLOOKUP('RECAUDO 2014'!A728,'RECAUDO 2015'!$A$10:$D$854,1,FALSE),0)</f>
        <v>0</v>
      </c>
    </row>
    <row r="729" spans="1:5" x14ac:dyDescent="0.25">
      <c r="A729">
        <v>526038</v>
      </c>
      <c r="B729" s="48">
        <v>5</v>
      </c>
      <c r="C729" t="s">
        <v>362</v>
      </c>
      <c r="D729">
        <v>84100</v>
      </c>
      <c r="E729">
        <f>IFERROR(VLOOKUP('RECAUDO 2014'!A729,'RECAUDO 2015'!$A$10:$D$854,1,FALSE),0)</f>
        <v>526038</v>
      </c>
    </row>
    <row r="730" spans="1:5" x14ac:dyDescent="0.25">
      <c r="A730">
        <v>526058</v>
      </c>
      <c r="B730" s="48">
        <v>5</v>
      </c>
      <c r="C730" t="s">
        <v>774</v>
      </c>
      <c r="D730">
        <v>63600</v>
      </c>
      <c r="E730">
        <f>IFERROR(VLOOKUP('RECAUDO 2014'!A730,'RECAUDO 2015'!$A$10:$D$854,1,FALSE),0)</f>
        <v>526058</v>
      </c>
    </row>
    <row r="731" spans="1:5" x14ac:dyDescent="0.25">
      <c r="A731">
        <v>526082</v>
      </c>
      <c r="B731" s="48">
        <v>5</v>
      </c>
      <c r="C731" t="s">
        <v>860</v>
      </c>
      <c r="D731">
        <v>61300</v>
      </c>
      <c r="E731">
        <f>IFERROR(VLOOKUP('RECAUDO 2014'!A731,'RECAUDO 2015'!$A$10:$D$854,1,FALSE),0)</f>
        <v>0</v>
      </c>
    </row>
    <row r="732" spans="1:5" x14ac:dyDescent="0.25">
      <c r="A732">
        <v>526060</v>
      </c>
      <c r="B732" s="48">
        <v>5</v>
      </c>
      <c r="C732" t="s">
        <v>834</v>
      </c>
      <c r="D732">
        <v>49700</v>
      </c>
      <c r="E732">
        <f>IFERROR(VLOOKUP('RECAUDO 2014'!A732,'RECAUDO 2015'!$A$10:$D$854,1,FALSE),0)</f>
        <v>526060</v>
      </c>
    </row>
    <row r="733" spans="1:5" x14ac:dyDescent="0.25">
      <c r="A733">
        <v>525030</v>
      </c>
      <c r="B733" s="48">
        <v>5</v>
      </c>
      <c r="C733" t="s">
        <v>715</v>
      </c>
      <c r="D733">
        <v>40700</v>
      </c>
      <c r="E733">
        <f>IFERROR(VLOOKUP('RECAUDO 2014'!A733,'RECAUDO 2015'!$A$10:$D$854,1,FALSE),0)</f>
        <v>525030</v>
      </c>
    </row>
    <row r="734" spans="1:5" x14ac:dyDescent="0.25">
      <c r="A734">
        <v>526013</v>
      </c>
      <c r="B734" s="48">
        <v>5</v>
      </c>
      <c r="C734" t="s">
        <v>856</v>
      </c>
      <c r="D734">
        <v>28900</v>
      </c>
      <c r="E734">
        <f>IFERROR(VLOOKUP('RECAUDO 2014'!A734,'RECAUDO 2015'!$A$10:$D$854,1,FALSE),0)</f>
        <v>0</v>
      </c>
    </row>
    <row r="735" spans="1:5" x14ac:dyDescent="0.25">
      <c r="A735">
        <v>628001</v>
      </c>
      <c r="B735" s="48">
        <v>6</v>
      </c>
      <c r="C735" t="s">
        <v>267</v>
      </c>
      <c r="D735">
        <v>377551525</v>
      </c>
      <c r="E735">
        <f>IFERROR(VLOOKUP('RECAUDO 2014'!A735,'RECAUDO 2015'!$A$10:$D$854,1,FALSE),0)</f>
        <v>628001</v>
      </c>
    </row>
    <row r="736" spans="1:5" x14ac:dyDescent="0.25">
      <c r="A736">
        <v>627001</v>
      </c>
      <c r="B736" s="48">
        <v>6</v>
      </c>
      <c r="C736" t="s">
        <v>249</v>
      </c>
      <c r="D736">
        <v>326530700</v>
      </c>
      <c r="E736">
        <f>IFERROR(VLOOKUP('RECAUDO 2014'!A736,'RECAUDO 2015'!$A$10:$D$854,1,FALSE),0)</f>
        <v>627001</v>
      </c>
    </row>
    <row r="737" spans="1:5" x14ac:dyDescent="0.25">
      <c r="A737">
        <v>628056</v>
      </c>
      <c r="B737" s="48">
        <v>6</v>
      </c>
      <c r="C737" t="s">
        <v>273</v>
      </c>
      <c r="D737">
        <v>67499400</v>
      </c>
      <c r="E737">
        <f>IFERROR(VLOOKUP('RECAUDO 2014'!A737,'RECAUDO 2015'!$A$10:$D$854,1,FALSE),0)</f>
        <v>628056</v>
      </c>
    </row>
    <row r="738" spans="1:5" x14ac:dyDescent="0.25">
      <c r="A738">
        <v>627025</v>
      </c>
      <c r="B738" s="48">
        <v>6</v>
      </c>
      <c r="C738" t="s">
        <v>260</v>
      </c>
      <c r="D738">
        <v>65938700</v>
      </c>
      <c r="E738">
        <f>IFERROR(VLOOKUP('RECAUDO 2014'!A738,'RECAUDO 2015'!$A$10:$D$854,1,FALSE),0)</f>
        <v>627025</v>
      </c>
    </row>
    <row r="739" spans="1:5" x14ac:dyDescent="0.25">
      <c r="A739">
        <v>629001</v>
      </c>
      <c r="B739" s="48">
        <v>6</v>
      </c>
      <c r="C739" t="s">
        <v>276</v>
      </c>
      <c r="D739">
        <v>45678900</v>
      </c>
      <c r="E739">
        <f>IFERROR(VLOOKUP('RECAUDO 2014'!A739,'RECAUDO 2015'!$A$10:$D$854,1,FALSE),0)</f>
        <v>629001</v>
      </c>
    </row>
    <row r="740" spans="1:5" x14ac:dyDescent="0.25">
      <c r="A740">
        <v>628015</v>
      </c>
      <c r="B740" s="48">
        <v>6</v>
      </c>
      <c r="C740" t="s">
        <v>389</v>
      </c>
      <c r="D740">
        <v>36660300</v>
      </c>
      <c r="E740">
        <f>IFERROR(VLOOKUP('RECAUDO 2014'!A740,'RECAUDO 2015'!$A$10:$D$854,1,FALSE),0)</f>
        <v>628015</v>
      </c>
    </row>
    <row r="741" spans="1:5" x14ac:dyDescent="0.25">
      <c r="A741">
        <v>627011</v>
      </c>
      <c r="B741" s="48">
        <v>6</v>
      </c>
      <c r="C741" t="s">
        <v>254</v>
      </c>
      <c r="D741">
        <v>30233050</v>
      </c>
      <c r="E741">
        <f>IFERROR(VLOOKUP('RECAUDO 2014'!A741,'RECAUDO 2015'!$A$10:$D$854,1,FALSE),0)</f>
        <v>627011</v>
      </c>
    </row>
    <row r="742" spans="1:5" x14ac:dyDescent="0.25">
      <c r="A742">
        <v>633001</v>
      </c>
      <c r="B742" s="48">
        <v>6</v>
      </c>
      <c r="C742" t="s">
        <v>284</v>
      </c>
      <c r="D742">
        <v>29081000</v>
      </c>
      <c r="E742">
        <f>IFERROR(VLOOKUP('RECAUDO 2014'!A742,'RECAUDO 2015'!$A$10:$D$854,1,FALSE),0)</f>
        <v>633001</v>
      </c>
    </row>
    <row r="743" spans="1:5" x14ac:dyDescent="0.25">
      <c r="A743">
        <v>628041</v>
      </c>
      <c r="B743" s="48">
        <v>6</v>
      </c>
      <c r="C743" t="s">
        <v>823</v>
      </c>
      <c r="D743">
        <v>22741400</v>
      </c>
      <c r="E743">
        <f>IFERROR(VLOOKUP('RECAUDO 2014'!A743,'RECAUDO 2015'!$A$10:$D$854,1,FALSE),0)</f>
        <v>628041</v>
      </c>
    </row>
    <row r="744" spans="1:5" x14ac:dyDescent="0.25">
      <c r="A744">
        <v>628052</v>
      </c>
      <c r="B744" s="48">
        <v>6</v>
      </c>
      <c r="C744" t="s">
        <v>298</v>
      </c>
      <c r="D744">
        <v>21881100</v>
      </c>
      <c r="E744">
        <f>IFERROR(VLOOKUP('RECAUDO 2014'!A744,'RECAUDO 2015'!$A$10:$D$854,1,FALSE),0)</f>
        <v>628052</v>
      </c>
    </row>
    <row r="745" spans="1:5" x14ac:dyDescent="0.25">
      <c r="A745">
        <v>627022</v>
      </c>
      <c r="B745" s="48">
        <v>6</v>
      </c>
      <c r="C745" t="s">
        <v>259</v>
      </c>
      <c r="D745">
        <v>21603500</v>
      </c>
      <c r="E745">
        <f>IFERROR(VLOOKUP('RECAUDO 2014'!A745,'RECAUDO 2015'!$A$10:$D$854,1,FALSE),0)</f>
        <v>627022</v>
      </c>
    </row>
    <row r="746" spans="1:5" x14ac:dyDescent="0.25">
      <c r="A746">
        <v>633002</v>
      </c>
      <c r="B746" s="48">
        <v>6</v>
      </c>
      <c r="C746" t="s">
        <v>285</v>
      </c>
      <c r="D746">
        <v>21028500</v>
      </c>
      <c r="E746">
        <f>IFERROR(VLOOKUP('RECAUDO 2014'!A746,'RECAUDO 2015'!$A$10:$D$854,1,FALSE),0)</f>
        <v>633002</v>
      </c>
    </row>
    <row r="747" spans="1:5" x14ac:dyDescent="0.25">
      <c r="A747">
        <v>627026</v>
      </c>
      <c r="B747" s="48">
        <v>6</v>
      </c>
      <c r="C747" t="s">
        <v>261</v>
      </c>
      <c r="D747">
        <v>19169400</v>
      </c>
      <c r="E747">
        <f>IFERROR(VLOOKUP('RECAUDO 2014'!A747,'RECAUDO 2015'!$A$10:$D$854,1,FALSE),0)</f>
        <v>627026</v>
      </c>
    </row>
    <row r="748" spans="1:5" x14ac:dyDescent="0.25">
      <c r="A748">
        <v>627018</v>
      </c>
      <c r="B748" s="48">
        <v>6</v>
      </c>
      <c r="C748" t="s">
        <v>257</v>
      </c>
      <c r="D748">
        <v>18167500</v>
      </c>
      <c r="E748">
        <f>IFERROR(VLOOKUP('RECAUDO 2014'!A748,'RECAUDO 2015'!$A$10:$D$854,1,FALSE),0)</f>
        <v>627018</v>
      </c>
    </row>
    <row r="749" spans="1:5" x14ac:dyDescent="0.25">
      <c r="A749">
        <v>627008</v>
      </c>
      <c r="B749" s="48">
        <v>6</v>
      </c>
      <c r="C749" t="s">
        <v>253</v>
      </c>
      <c r="D749">
        <v>17048400</v>
      </c>
      <c r="E749">
        <f>IFERROR(VLOOKUP('RECAUDO 2014'!A749,'RECAUDO 2015'!$A$10:$D$854,1,FALSE),0)</f>
        <v>627008</v>
      </c>
    </row>
    <row r="750" spans="1:5" x14ac:dyDescent="0.25">
      <c r="A750">
        <v>631001</v>
      </c>
      <c r="B750" s="48">
        <v>6</v>
      </c>
      <c r="C750" t="s">
        <v>280</v>
      </c>
      <c r="D750">
        <v>14614500</v>
      </c>
      <c r="E750">
        <f>IFERROR(VLOOKUP('RECAUDO 2014'!A750,'RECAUDO 2015'!$A$10:$D$854,1,FALSE),0)</f>
        <v>631001</v>
      </c>
    </row>
    <row r="751" spans="1:5" x14ac:dyDescent="0.25">
      <c r="A751">
        <v>628053</v>
      </c>
      <c r="B751" s="48">
        <v>6</v>
      </c>
      <c r="C751" t="s">
        <v>322</v>
      </c>
      <c r="D751">
        <v>14457800</v>
      </c>
      <c r="E751">
        <f>IFERROR(VLOOKUP('RECAUDO 2014'!A751,'RECAUDO 2015'!$A$10:$D$854,1,FALSE),0)</f>
        <v>628053</v>
      </c>
    </row>
    <row r="752" spans="1:5" x14ac:dyDescent="0.25">
      <c r="A752">
        <v>628010</v>
      </c>
      <c r="B752" s="48">
        <v>6</v>
      </c>
      <c r="C752" t="s">
        <v>363</v>
      </c>
      <c r="D752">
        <v>14032600</v>
      </c>
      <c r="E752">
        <f>IFERROR(VLOOKUP('RECAUDO 2014'!A752,'RECAUDO 2015'!$A$10:$D$854,1,FALSE),0)</f>
        <v>628010</v>
      </c>
    </row>
    <row r="753" spans="1:5" x14ac:dyDescent="0.25">
      <c r="A753">
        <v>629013</v>
      </c>
      <c r="B753" s="48">
        <v>6</v>
      </c>
      <c r="C753" t="s">
        <v>498</v>
      </c>
      <c r="D753">
        <v>11839600</v>
      </c>
      <c r="E753">
        <f>IFERROR(VLOOKUP('RECAUDO 2014'!A753,'RECAUDO 2015'!$A$10:$D$854,1,FALSE),0)</f>
        <v>629013</v>
      </c>
    </row>
    <row r="754" spans="1:5" x14ac:dyDescent="0.25">
      <c r="A754">
        <v>628020</v>
      </c>
      <c r="B754" s="48">
        <v>6</v>
      </c>
      <c r="C754" t="s">
        <v>384</v>
      </c>
      <c r="D754">
        <v>11768200</v>
      </c>
      <c r="E754">
        <f>IFERROR(VLOOKUP('RECAUDO 2014'!A754,'RECAUDO 2015'!$A$10:$D$854,1,FALSE),0)</f>
        <v>628020</v>
      </c>
    </row>
    <row r="755" spans="1:5" x14ac:dyDescent="0.25">
      <c r="A755">
        <v>627038</v>
      </c>
      <c r="B755" s="48">
        <v>6</v>
      </c>
      <c r="C755" t="s">
        <v>773</v>
      </c>
      <c r="D755">
        <v>11626900</v>
      </c>
      <c r="E755">
        <f>IFERROR(VLOOKUP('RECAUDO 2014'!A755,'RECAUDO 2015'!$A$10:$D$854,1,FALSE),0)</f>
        <v>627038</v>
      </c>
    </row>
    <row r="756" spans="1:5" x14ac:dyDescent="0.25">
      <c r="A756">
        <v>627012</v>
      </c>
      <c r="B756" s="48">
        <v>6</v>
      </c>
      <c r="C756" t="s">
        <v>255</v>
      </c>
      <c r="D756">
        <v>10555400</v>
      </c>
      <c r="E756">
        <f>IFERROR(VLOOKUP('RECAUDO 2014'!A756,'RECAUDO 2015'!$A$10:$D$854,1,FALSE),0)</f>
        <v>627012</v>
      </c>
    </row>
    <row r="757" spans="1:5" x14ac:dyDescent="0.25">
      <c r="A757">
        <v>633009</v>
      </c>
      <c r="B757" s="48">
        <v>6</v>
      </c>
      <c r="C757" t="s">
        <v>351</v>
      </c>
      <c r="D757">
        <v>9176300</v>
      </c>
      <c r="E757">
        <f>IFERROR(VLOOKUP('RECAUDO 2014'!A757,'RECAUDO 2015'!$A$10:$D$854,1,FALSE),0)</f>
        <v>633009</v>
      </c>
    </row>
    <row r="758" spans="1:5" x14ac:dyDescent="0.25">
      <c r="A758">
        <v>628027</v>
      </c>
      <c r="B758" s="48">
        <v>6</v>
      </c>
      <c r="C758" t="s">
        <v>367</v>
      </c>
      <c r="D758">
        <v>8878000</v>
      </c>
      <c r="E758">
        <f>IFERROR(VLOOKUP('RECAUDO 2014'!A758,'RECAUDO 2015'!$A$10:$D$854,1,FALSE),0)</f>
        <v>628027</v>
      </c>
    </row>
    <row r="759" spans="1:5" x14ac:dyDescent="0.25">
      <c r="A759">
        <v>634001</v>
      </c>
      <c r="B759" s="48">
        <v>6</v>
      </c>
      <c r="C759" t="s">
        <v>420</v>
      </c>
      <c r="D759">
        <v>8398200</v>
      </c>
      <c r="E759">
        <f>IFERROR(VLOOKUP('RECAUDO 2014'!A759,'RECAUDO 2015'!$A$10:$D$854,1,FALSE),0)</f>
        <v>634001</v>
      </c>
    </row>
    <row r="760" spans="1:5" x14ac:dyDescent="0.25">
      <c r="A760">
        <v>627028</v>
      </c>
      <c r="B760" s="48">
        <v>6</v>
      </c>
      <c r="C760" t="s">
        <v>326</v>
      </c>
      <c r="D760">
        <v>7745300</v>
      </c>
      <c r="E760">
        <f>IFERROR(VLOOKUP('RECAUDO 2014'!A760,'RECAUDO 2015'!$A$10:$D$854,1,FALSE),0)</f>
        <v>627028</v>
      </c>
    </row>
    <row r="761" spans="1:5" x14ac:dyDescent="0.25">
      <c r="A761">
        <v>627037</v>
      </c>
      <c r="B761" s="48">
        <v>6</v>
      </c>
      <c r="C761" t="s">
        <v>266</v>
      </c>
      <c r="D761">
        <v>7643800</v>
      </c>
      <c r="E761">
        <f>IFERROR(VLOOKUP('RECAUDO 2014'!A761,'RECAUDO 2015'!$A$10:$D$854,1,FALSE),0)</f>
        <v>627037</v>
      </c>
    </row>
    <row r="762" spans="1:5" x14ac:dyDescent="0.25">
      <c r="A762">
        <v>629017</v>
      </c>
      <c r="B762" s="48">
        <v>6</v>
      </c>
      <c r="C762" t="s">
        <v>790</v>
      </c>
      <c r="D762">
        <v>7514900</v>
      </c>
      <c r="E762">
        <f>IFERROR(VLOOKUP('RECAUDO 2014'!A762,'RECAUDO 2015'!$A$10:$D$854,1,FALSE),0)</f>
        <v>629017</v>
      </c>
    </row>
    <row r="763" spans="1:5" x14ac:dyDescent="0.25">
      <c r="A763">
        <v>637001</v>
      </c>
      <c r="B763" s="48">
        <v>6</v>
      </c>
      <c r="C763" t="s">
        <v>352</v>
      </c>
      <c r="D763">
        <v>7134386</v>
      </c>
      <c r="E763">
        <f>IFERROR(VLOOKUP('RECAUDO 2014'!A763,'RECAUDO 2015'!$A$10:$D$854,1,FALSE),0)</f>
        <v>637001</v>
      </c>
    </row>
    <row r="764" spans="1:5" x14ac:dyDescent="0.25">
      <c r="A764">
        <v>628018</v>
      </c>
      <c r="B764" s="48">
        <v>6</v>
      </c>
      <c r="C764" t="s">
        <v>618</v>
      </c>
      <c r="D764">
        <v>6881500</v>
      </c>
      <c r="E764">
        <f>IFERROR(VLOOKUP('RECAUDO 2014'!A764,'RECAUDO 2015'!$A$10:$D$854,1,FALSE),0)</f>
        <v>628018</v>
      </c>
    </row>
    <row r="765" spans="1:5" x14ac:dyDescent="0.25">
      <c r="A765">
        <v>629004</v>
      </c>
      <c r="B765" s="48">
        <v>6</v>
      </c>
      <c r="C765" t="s">
        <v>419</v>
      </c>
      <c r="D765">
        <v>6856700</v>
      </c>
      <c r="E765">
        <f>IFERROR(VLOOKUP('RECAUDO 2014'!A765,'RECAUDO 2015'!$A$10:$D$854,1,FALSE),0)</f>
        <v>629004</v>
      </c>
    </row>
    <row r="766" spans="1:5" x14ac:dyDescent="0.25">
      <c r="A766">
        <v>633010</v>
      </c>
      <c r="B766" s="48">
        <v>6</v>
      </c>
      <c r="C766" t="s">
        <v>286</v>
      </c>
      <c r="D766">
        <v>5919600</v>
      </c>
      <c r="E766">
        <f>IFERROR(VLOOKUP('RECAUDO 2014'!A766,'RECAUDO 2015'!$A$10:$D$854,1,FALSE),0)</f>
        <v>633010</v>
      </c>
    </row>
    <row r="767" spans="1:5" x14ac:dyDescent="0.25">
      <c r="A767">
        <v>636001</v>
      </c>
      <c r="B767" s="48">
        <v>6</v>
      </c>
      <c r="C767" t="s">
        <v>287</v>
      </c>
      <c r="D767">
        <v>5834700</v>
      </c>
      <c r="E767">
        <f>IFERROR(VLOOKUP('RECAUDO 2014'!A767,'RECAUDO 2015'!$A$10:$D$854,1,FALSE),0)</f>
        <v>636001</v>
      </c>
    </row>
    <row r="768" spans="1:5" x14ac:dyDescent="0.25">
      <c r="A768">
        <v>628061</v>
      </c>
      <c r="B768" s="48">
        <v>6</v>
      </c>
      <c r="C768" t="s">
        <v>275</v>
      </c>
      <c r="D768">
        <v>5662600</v>
      </c>
      <c r="E768">
        <f>IFERROR(VLOOKUP('RECAUDO 2014'!A768,'RECAUDO 2015'!$A$10:$D$854,1,FALSE),0)</f>
        <v>628061</v>
      </c>
    </row>
    <row r="769" spans="1:5" x14ac:dyDescent="0.25">
      <c r="A769">
        <v>627030</v>
      </c>
      <c r="B769" s="48">
        <v>6</v>
      </c>
      <c r="C769" t="s">
        <v>262</v>
      </c>
      <c r="D769">
        <v>5059600</v>
      </c>
      <c r="E769">
        <f>IFERROR(VLOOKUP('RECAUDO 2014'!A769,'RECAUDO 2015'!$A$10:$D$854,1,FALSE),0)</f>
        <v>627030</v>
      </c>
    </row>
    <row r="770" spans="1:5" x14ac:dyDescent="0.25">
      <c r="A770">
        <v>633004</v>
      </c>
      <c r="B770" s="48">
        <v>6</v>
      </c>
      <c r="C770" t="s">
        <v>329</v>
      </c>
      <c r="D770">
        <v>4900700</v>
      </c>
      <c r="E770">
        <f>IFERROR(VLOOKUP('RECAUDO 2014'!A770,'RECAUDO 2015'!$A$10:$D$854,1,FALSE),0)</f>
        <v>633004</v>
      </c>
    </row>
    <row r="771" spans="1:5" x14ac:dyDescent="0.25">
      <c r="A771">
        <v>627005</v>
      </c>
      <c r="B771" s="48">
        <v>6</v>
      </c>
      <c r="C771" t="s">
        <v>456</v>
      </c>
      <c r="D771">
        <v>4889200</v>
      </c>
      <c r="E771">
        <f>IFERROR(VLOOKUP('RECAUDO 2014'!A771,'RECAUDO 2015'!$A$10:$D$854,1,FALSE),0)</f>
        <v>627005</v>
      </c>
    </row>
    <row r="772" spans="1:5" x14ac:dyDescent="0.25">
      <c r="A772">
        <v>628057</v>
      </c>
      <c r="B772" s="48">
        <v>6</v>
      </c>
      <c r="C772" t="s">
        <v>274</v>
      </c>
      <c r="D772">
        <v>4153700</v>
      </c>
      <c r="E772">
        <f>IFERROR(VLOOKUP('RECAUDO 2014'!A772,'RECAUDO 2015'!$A$10:$D$854,1,FALSE),0)</f>
        <v>628057</v>
      </c>
    </row>
    <row r="773" spans="1:5" x14ac:dyDescent="0.25">
      <c r="A773">
        <v>627035</v>
      </c>
      <c r="B773" s="48">
        <v>6</v>
      </c>
      <c r="C773" t="s">
        <v>608</v>
      </c>
      <c r="D773">
        <v>4106400</v>
      </c>
      <c r="E773">
        <f>IFERROR(VLOOKUP('RECAUDO 2014'!A773,'RECAUDO 2015'!$A$10:$D$854,1,FALSE),0)</f>
        <v>627035</v>
      </c>
    </row>
    <row r="774" spans="1:5" x14ac:dyDescent="0.25">
      <c r="A774">
        <v>631009</v>
      </c>
      <c r="B774" s="48">
        <v>6</v>
      </c>
      <c r="C774" t="s">
        <v>794</v>
      </c>
      <c r="D774">
        <v>3936300</v>
      </c>
      <c r="E774">
        <f>IFERROR(VLOOKUP('RECAUDO 2014'!A774,'RECAUDO 2015'!$A$10:$D$854,1,FALSE),0)</f>
        <v>631009</v>
      </c>
    </row>
    <row r="775" spans="1:5" x14ac:dyDescent="0.25">
      <c r="A775">
        <v>628026</v>
      </c>
      <c r="B775" s="48">
        <v>6</v>
      </c>
      <c r="C775" t="s">
        <v>393</v>
      </c>
      <c r="D775">
        <v>3800300</v>
      </c>
      <c r="E775">
        <f>IFERROR(VLOOKUP('RECAUDO 2014'!A775,'RECAUDO 2015'!$A$10:$D$854,1,FALSE),0)</f>
        <v>628026</v>
      </c>
    </row>
    <row r="776" spans="1:5" x14ac:dyDescent="0.25">
      <c r="A776">
        <v>627003</v>
      </c>
      <c r="B776" s="48">
        <v>6</v>
      </c>
      <c r="C776" t="s">
        <v>611</v>
      </c>
      <c r="D776">
        <v>3791000</v>
      </c>
      <c r="E776">
        <f>IFERROR(VLOOKUP('RECAUDO 2014'!A776,'RECAUDO 2015'!$A$10:$D$854,1,FALSE),0)</f>
        <v>627003</v>
      </c>
    </row>
    <row r="777" spans="1:5" x14ac:dyDescent="0.25">
      <c r="A777">
        <v>627004</v>
      </c>
      <c r="B777" s="48">
        <v>6</v>
      </c>
      <c r="C777" t="s">
        <v>467</v>
      </c>
      <c r="D777">
        <v>3775900</v>
      </c>
      <c r="E777">
        <f>IFERROR(VLOOKUP('RECAUDO 2014'!A777,'RECAUDO 2015'!$A$10:$D$854,1,FALSE),0)</f>
        <v>627004</v>
      </c>
    </row>
    <row r="778" spans="1:5" x14ac:dyDescent="0.25">
      <c r="A778">
        <v>628031</v>
      </c>
      <c r="B778" s="48">
        <v>6</v>
      </c>
      <c r="C778" t="s">
        <v>623</v>
      </c>
      <c r="D778">
        <v>3757800</v>
      </c>
      <c r="E778">
        <f>IFERROR(VLOOKUP('RECAUDO 2014'!A778,'RECAUDO 2015'!$A$10:$D$854,1,FALSE),0)</f>
        <v>628031</v>
      </c>
    </row>
    <row r="779" spans="1:5" x14ac:dyDescent="0.25">
      <c r="A779">
        <v>628003</v>
      </c>
      <c r="B779" s="48">
        <v>6</v>
      </c>
      <c r="C779" t="s">
        <v>348</v>
      </c>
      <c r="D779">
        <v>3656800</v>
      </c>
      <c r="E779">
        <f>IFERROR(VLOOKUP('RECAUDO 2014'!A779,'RECAUDO 2015'!$A$10:$D$854,1,FALSE),0)</f>
        <v>628003</v>
      </c>
    </row>
    <row r="780" spans="1:5" x14ac:dyDescent="0.25">
      <c r="A780">
        <v>633006</v>
      </c>
      <c r="B780" s="48">
        <v>6</v>
      </c>
      <c r="C780" t="s">
        <v>613</v>
      </c>
      <c r="D780">
        <v>3338500</v>
      </c>
      <c r="E780">
        <f>IFERROR(VLOOKUP('RECAUDO 2014'!A780,'RECAUDO 2015'!$A$10:$D$854,1,FALSE),0)</f>
        <v>633006</v>
      </c>
    </row>
    <row r="781" spans="1:5" x14ac:dyDescent="0.25">
      <c r="A781">
        <v>628023</v>
      </c>
      <c r="B781" s="48">
        <v>6</v>
      </c>
      <c r="C781" t="s">
        <v>416</v>
      </c>
      <c r="D781">
        <v>3210700</v>
      </c>
      <c r="E781">
        <f>IFERROR(VLOOKUP('RECAUDO 2014'!A781,'RECAUDO 2015'!$A$10:$D$854,1,FALSE),0)</f>
        <v>628023</v>
      </c>
    </row>
    <row r="782" spans="1:5" x14ac:dyDescent="0.25">
      <c r="A782">
        <v>627034</v>
      </c>
      <c r="B782" s="48">
        <v>6</v>
      </c>
      <c r="C782" t="s">
        <v>264</v>
      </c>
      <c r="D782">
        <v>3142700</v>
      </c>
      <c r="E782">
        <f>IFERROR(VLOOKUP('RECAUDO 2014'!A782,'RECAUDO 2015'!$A$10:$D$854,1,FALSE),0)</f>
        <v>627034</v>
      </c>
    </row>
    <row r="783" spans="1:5" x14ac:dyDescent="0.25">
      <c r="A783">
        <v>628017</v>
      </c>
      <c r="B783" s="48">
        <v>6</v>
      </c>
      <c r="C783" t="s">
        <v>780</v>
      </c>
      <c r="D783">
        <v>3097600</v>
      </c>
      <c r="E783">
        <f>IFERROR(VLOOKUP('RECAUDO 2014'!A783,'RECAUDO 2015'!$A$10:$D$854,1,FALSE),0)</f>
        <v>628017</v>
      </c>
    </row>
    <row r="784" spans="1:5" x14ac:dyDescent="0.25">
      <c r="A784">
        <v>628030</v>
      </c>
      <c r="B784" s="48">
        <v>6</v>
      </c>
      <c r="C784" t="s">
        <v>349</v>
      </c>
      <c r="D784">
        <v>3088500</v>
      </c>
      <c r="E784">
        <f>IFERROR(VLOOKUP('RECAUDO 2014'!A784,'RECAUDO 2015'!$A$10:$D$854,1,FALSE),0)</f>
        <v>628030</v>
      </c>
    </row>
    <row r="785" spans="1:5" x14ac:dyDescent="0.25">
      <c r="A785">
        <v>628046</v>
      </c>
      <c r="B785" s="48">
        <v>6</v>
      </c>
      <c r="C785" t="s">
        <v>270</v>
      </c>
      <c r="D785">
        <v>3055700</v>
      </c>
      <c r="E785">
        <f>IFERROR(VLOOKUP('RECAUDO 2014'!A785,'RECAUDO 2015'!$A$10:$D$854,1,FALSE),0)</f>
        <v>628046</v>
      </c>
    </row>
    <row r="786" spans="1:5" x14ac:dyDescent="0.25">
      <c r="A786">
        <v>628038</v>
      </c>
      <c r="B786" s="48">
        <v>6</v>
      </c>
      <c r="C786" t="s">
        <v>269</v>
      </c>
      <c r="D786">
        <v>3048900</v>
      </c>
      <c r="E786">
        <f>IFERROR(VLOOKUP('RECAUDO 2014'!A786,'RECAUDO 2015'!$A$10:$D$854,1,FALSE),0)</f>
        <v>628038</v>
      </c>
    </row>
    <row r="787" spans="1:5" x14ac:dyDescent="0.25">
      <c r="A787">
        <v>627013</v>
      </c>
      <c r="B787" s="48">
        <v>6</v>
      </c>
      <c r="C787" t="s">
        <v>362</v>
      </c>
      <c r="D787">
        <v>3005400</v>
      </c>
      <c r="E787">
        <f>IFERROR(VLOOKUP('RECAUDO 2014'!A787,'RECAUDO 2015'!$A$10:$D$854,1,FALSE),0)</f>
        <v>627013</v>
      </c>
    </row>
    <row r="788" spans="1:5" x14ac:dyDescent="0.25">
      <c r="A788">
        <v>628054</v>
      </c>
      <c r="B788" s="48">
        <v>6</v>
      </c>
      <c r="C788" t="s">
        <v>271</v>
      </c>
      <c r="D788">
        <v>2941000</v>
      </c>
      <c r="E788">
        <f>IFERROR(VLOOKUP('RECAUDO 2014'!A788,'RECAUDO 2015'!$A$10:$D$854,1,FALSE),0)</f>
        <v>628054</v>
      </c>
    </row>
    <row r="789" spans="1:5" x14ac:dyDescent="0.25">
      <c r="A789">
        <v>629007</v>
      </c>
      <c r="B789" s="48">
        <v>6</v>
      </c>
      <c r="C789" t="s">
        <v>278</v>
      </c>
      <c r="D789">
        <v>2909500</v>
      </c>
      <c r="E789">
        <f>IFERROR(VLOOKUP('RECAUDO 2014'!A789,'RECAUDO 2015'!$A$10:$D$854,1,FALSE),0)</f>
        <v>629007</v>
      </c>
    </row>
    <row r="790" spans="1:5" x14ac:dyDescent="0.25">
      <c r="A790">
        <v>633015</v>
      </c>
      <c r="B790" s="48">
        <v>6</v>
      </c>
      <c r="C790" t="s">
        <v>619</v>
      </c>
      <c r="D790">
        <v>2873100</v>
      </c>
      <c r="E790">
        <f>IFERROR(VLOOKUP('RECAUDO 2014'!A790,'RECAUDO 2015'!$A$10:$D$854,1,FALSE),0)</f>
        <v>633015</v>
      </c>
    </row>
    <row r="791" spans="1:5" x14ac:dyDescent="0.25">
      <c r="A791">
        <v>627007</v>
      </c>
      <c r="B791" s="48">
        <v>6</v>
      </c>
      <c r="C791" t="s">
        <v>252</v>
      </c>
      <c r="D791">
        <v>2712600</v>
      </c>
      <c r="E791">
        <f>IFERROR(VLOOKUP('RECAUDO 2014'!A791,'RECAUDO 2015'!$A$10:$D$854,1,FALSE),0)</f>
        <v>627007</v>
      </c>
    </row>
    <row r="792" spans="1:5" x14ac:dyDescent="0.25">
      <c r="A792">
        <v>627002</v>
      </c>
      <c r="B792" s="48">
        <v>6</v>
      </c>
      <c r="C792" t="s">
        <v>250</v>
      </c>
      <c r="D792">
        <v>2643400</v>
      </c>
      <c r="E792">
        <f>IFERROR(VLOOKUP('RECAUDO 2014'!A792,'RECAUDO 2015'!$A$10:$D$854,1,FALSE),0)</f>
        <v>627002</v>
      </c>
    </row>
    <row r="793" spans="1:5" x14ac:dyDescent="0.25">
      <c r="A793">
        <v>628004</v>
      </c>
      <c r="B793" s="48">
        <v>6</v>
      </c>
      <c r="C793" t="s">
        <v>470</v>
      </c>
      <c r="D793">
        <v>2576500</v>
      </c>
      <c r="E793">
        <f>IFERROR(VLOOKUP('RECAUDO 2014'!A793,'RECAUDO 2015'!$A$10:$D$854,1,FALSE),0)</f>
        <v>628004</v>
      </c>
    </row>
    <row r="794" spans="1:5" x14ac:dyDescent="0.25">
      <c r="A794">
        <v>627036</v>
      </c>
      <c r="B794" s="48">
        <v>6</v>
      </c>
      <c r="C794" t="s">
        <v>265</v>
      </c>
      <c r="D794">
        <v>2493700</v>
      </c>
      <c r="E794">
        <f>IFERROR(VLOOKUP('RECAUDO 2014'!A794,'RECAUDO 2015'!$A$10:$D$854,1,FALSE),0)</f>
        <v>627036</v>
      </c>
    </row>
    <row r="795" spans="1:5" x14ac:dyDescent="0.25">
      <c r="A795">
        <v>627029</v>
      </c>
      <c r="B795" s="48">
        <v>6</v>
      </c>
      <c r="C795" t="s">
        <v>615</v>
      </c>
      <c r="D795">
        <v>2480000</v>
      </c>
      <c r="E795">
        <f>IFERROR(VLOOKUP('RECAUDO 2014'!A795,'RECAUDO 2015'!$A$10:$D$854,1,FALSE),0)</f>
        <v>627029</v>
      </c>
    </row>
    <row r="796" spans="1:5" x14ac:dyDescent="0.25">
      <c r="A796">
        <v>628006</v>
      </c>
      <c r="B796" s="48">
        <v>6</v>
      </c>
      <c r="C796" t="s">
        <v>481</v>
      </c>
      <c r="D796">
        <v>2456900</v>
      </c>
      <c r="E796">
        <f>IFERROR(VLOOKUP('RECAUDO 2014'!A796,'RECAUDO 2015'!$A$10:$D$854,1,FALSE),0)</f>
        <v>628006</v>
      </c>
    </row>
    <row r="797" spans="1:5" x14ac:dyDescent="0.25">
      <c r="A797">
        <v>627014</v>
      </c>
      <c r="B797" s="48">
        <v>6</v>
      </c>
      <c r="C797" t="s">
        <v>256</v>
      </c>
      <c r="D797">
        <v>2435100</v>
      </c>
      <c r="E797">
        <f>IFERROR(VLOOKUP('RECAUDO 2014'!A797,'RECAUDO 2015'!$A$10:$D$854,1,FALSE),0)</f>
        <v>627014</v>
      </c>
    </row>
    <row r="798" spans="1:5" x14ac:dyDescent="0.25">
      <c r="A798">
        <v>628005</v>
      </c>
      <c r="B798" s="48">
        <v>6</v>
      </c>
      <c r="C798" t="s">
        <v>435</v>
      </c>
      <c r="D798">
        <v>2378800</v>
      </c>
      <c r="E798">
        <f>IFERROR(VLOOKUP('RECAUDO 2014'!A798,'RECAUDO 2015'!$A$10:$D$854,1,FALSE),0)</f>
        <v>628005</v>
      </c>
    </row>
    <row r="799" spans="1:5" x14ac:dyDescent="0.25">
      <c r="A799">
        <v>627023</v>
      </c>
      <c r="B799" s="48">
        <v>6</v>
      </c>
      <c r="C799" t="s">
        <v>315</v>
      </c>
      <c r="D799">
        <v>2365300</v>
      </c>
      <c r="E799">
        <f>IFERROR(VLOOKUP('RECAUDO 2014'!A799,'RECAUDO 2015'!$A$10:$D$854,1,FALSE),0)</f>
        <v>627023</v>
      </c>
    </row>
    <row r="800" spans="1:5" x14ac:dyDescent="0.25">
      <c r="A800">
        <v>627024</v>
      </c>
      <c r="B800" s="48">
        <v>6</v>
      </c>
      <c r="C800" t="s">
        <v>422</v>
      </c>
      <c r="D800">
        <v>2279500</v>
      </c>
      <c r="E800">
        <f>IFERROR(VLOOKUP('RECAUDO 2014'!A800,'RECAUDO 2015'!$A$10:$D$854,1,FALSE),0)</f>
        <v>627024</v>
      </c>
    </row>
    <row r="801" spans="1:5" x14ac:dyDescent="0.25">
      <c r="A801">
        <v>627033</v>
      </c>
      <c r="B801" s="48">
        <v>6</v>
      </c>
      <c r="C801" t="s">
        <v>617</v>
      </c>
      <c r="D801">
        <v>2241000</v>
      </c>
      <c r="E801">
        <f>IFERROR(VLOOKUP('RECAUDO 2014'!A801,'RECAUDO 2015'!$A$10:$D$854,1,FALSE),0)</f>
        <v>627033</v>
      </c>
    </row>
    <row r="802" spans="1:5" x14ac:dyDescent="0.25">
      <c r="A802">
        <v>628007</v>
      </c>
      <c r="B802" s="48">
        <v>6</v>
      </c>
      <c r="C802" t="s">
        <v>609</v>
      </c>
      <c r="D802">
        <v>2206700</v>
      </c>
      <c r="E802">
        <f>IFERROR(VLOOKUP('RECAUDO 2014'!A802,'RECAUDO 2015'!$A$10:$D$854,1,FALSE),0)</f>
        <v>628007</v>
      </c>
    </row>
    <row r="803" spans="1:5" x14ac:dyDescent="0.25">
      <c r="A803">
        <v>628033</v>
      </c>
      <c r="B803" s="48">
        <v>6</v>
      </c>
      <c r="C803" t="s">
        <v>93</v>
      </c>
      <c r="D803">
        <v>2132500</v>
      </c>
      <c r="E803">
        <f>IFERROR(VLOOKUP('RECAUDO 2014'!A803,'RECAUDO 2015'!$A$10:$D$854,1,FALSE),0)</f>
        <v>628033</v>
      </c>
    </row>
    <row r="804" spans="1:5" x14ac:dyDescent="0.25">
      <c r="A804">
        <v>628024</v>
      </c>
      <c r="B804" s="48">
        <v>6</v>
      </c>
      <c r="C804" t="s">
        <v>385</v>
      </c>
      <c r="D804">
        <v>2078000</v>
      </c>
      <c r="E804">
        <f>IFERROR(VLOOKUP('RECAUDO 2014'!A804,'RECAUDO 2015'!$A$10:$D$854,1,FALSE),0)</f>
        <v>628024</v>
      </c>
    </row>
    <row r="805" spans="1:5" x14ac:dyDescent="0.25">
      <c r="A805">
        <v>627032</v>
      </c>
      <c r="B805" s="48">
        <v>6</v>
      </c>
      <c r="C805" t="s">
        <v>636</v>
      </c>
      <c r="D805">
        <v>2027200</v>
      </c>
      <c r="E805">
        <f>IFERROR(VLOOKUP('RECAUDO 2014'!A805,'RECAUDO 2015'!$A$10:$D$854,1,FALSE),0)</f>
        <v>627032</v>
      </c>
    </row>
    <row r="806" spans="1:5" x14ac:dyDescent="0.25">
      <c r="A806">
        <v>627031</v>
      </c>
      <c r="B806" s="48">
        <v>6</v>
      </c>
      <c r="C806" t="s">
        <v>263</v>
      </c>
      <c r="D806">
        <v>1943400</v>
      </c>
      <c r="E806">
        <f>IFERROR(VLOOKUP('RECAUDO 2014'!A806,'RECAUDO 2015'!$A$10:$D$854,1,FALSE),0)</f>
        <v>627031</v>
      </c>
    </row>
    <row r="807" spans="1:5" x14ac:dyDescent="0.25">
      <c r="A807">
        <v>627017</v>
      </c>
      <c r="B807" s="48">
        <v>6</v>
      </c>
      <c r="C807" t="s">
        <v>622</v>
      </c>
      <c r="D807">
        <v>1932500</v>
      </c>
      <c r="E807">
        <f>IFERROR(VLOOKUP('RECAUDO 2014'!A807,'RECAUDO 2015'!$A$10:$D$854,1,FALSE),0)</f>
        <v>627017</v>
      </c>
    </row>
    <row r="808" spans="1:5" x14ac:dyDescent="0.25">
      <c r="A808">
        <v>628011</v>
      </c>
      <c r="B808" s="48">
        <v>6</v>
      </c>
      <c r="C808" t="s">
        <v>268</v>
      </c>
      <c r="D808">
        <v>1831800</v>
      </c>
      <c r="E808">
        <f>IFERROR(VLOOKUP('RECAUDO 2014'!A808,'RECAUDO 2015'!$A$10:$D$854,1,FALSE),0)</f>
        <v>628011</v>
      </c>
    </row>
    <row r="809" spans="1:5" x14ac:dyDescent="0.25">
      <c r="A809">
        <v>628022</v>
      </c>
      <c r="B809" s="48">
        <v>6</v>
      </c>
      <c r="C809" t="s">
        <v>475</v>
      </c>
      <c r="D809">
        <v>1816100</v>
      </c>
      <c r="E809">
        <f>IFERROR(VLOOKUP('RECAUDO 2014'!A809,'RECAUDO 2015'!$A$10:$D$854,1,FALSE),0)</f>
        <v>628022</v>
      </c>
    </row>
    <row r="810" spans="1:5" x14ac:dyDescent="0.25">
      <c r="A810">
        <v>633005</v>
      </c>
      <c r="B810" s="48">
        <v>6</v>
      </c>
      <c r="C810" t="s">
        <v>503</v>
      </c>
      <c r="D810">
        <v>1788900</v>
      </c>
      <c r="E810">
        <f>IFERROR(VLOOKUP('RECAUDO 2014'!A810,'RECAUDO 2015'!$A$10:$D$854,1,FALSE),0)</f>
        <v>633005</v>
      </c>
    </row>
    <row r="811" spans="1:5" x14ac:dyDescent="0.25">
      <c r="A811">
        <v>629011</v>
      </c>
      <c r="B811" s="48">
        <v>6</v>
      </c>
      <c r="C811" t="s">
        <v>645</v>
      </c>
      <c r="D811">
        <v>1781600</v>
      </c>
      <c r="E811">
        <f>IFERROR(VLOOKUP('RECAUDO 2014'!A811,'RECAUDO 2015'!$A$10:$D$854,1,FALSE),0)</f>
        <v>629011</v>
      </c>
    </row>
    <row r="812" spans="1:5" x14ac:dyDescent="0.25">
      <c r="A812">
        <v>628025</v>
      </c>
      <c r="B812" s="48">
        <v>6</v>
      </c>
      <c r="C812" t="s">
        <v>428</v>
      </c>
      <c r="D812">
        <v>1755500</v>
      </c>
      <c r="E812">
        <f>IFERROR(VLOOKUP('RECAUDO 2014'!A812,'RECAUDO 2015'!$A$10:$D$854,1,FALSE),0)</f>
        <v>628025</v>
      </c>
    </row>
    <row r="813" spans="1:5" x14ac:dyDescent="0.25">
      <c r="A813">
        <v>629006</v>
      </c>
      <c r="B813" s="48">
        <v>6</v>
      </c>
      <c r="C813" t="s">
        <v>277</v>
      </c>
      <c r="D813">
        <v>1699600</v>
      </c>
      <c r="E813">
        <f>IFERROR(VLOOKUP('RECAUDO 2014'!A813,'RECAUDO 2015'!$A$10:$D$854,1,FALSE),0)</f>
        <v>629006</v>
      </c>
    </row>
    <row r="814" spans="1:5" x14ac:dyDescent="0.25">
      <c r="A814">
        <v>628050</v>
      </c>
      <c r="B814" s="48">
        <v>6</v>
      </c>
      <c r="C814" t="s">
        <v>628</v>
      </c>
      <c r="D814">
        <v>1661700</v>
      </c>
      <c r="E814">
        <f>IFERROR(VLOOKUP('RECAUDO 2014'!A814,'RECAUDO 2015'!$A$10:$D$854,1,FALSE),0)</f>
        <v>628050</v>
      </c>
    </row>
    <row r="815" spans="1:5" x14ac:dyDescent="0.25">
      <c r="A815">
        <v>627016</v>
      </c>
      <c r="B815" s="48">
        <v>6</v>
      </c>
      <c r="C815" t="s">
        <v>434</v>
      </c>
      <c r="D815">
        <v>1611200</v>
      </c>
      <c r="E815">
        <f>IFERROR(VLOOKUP('RECAUDO 2014'!A815,'RECAUDO 2015'!$A$10:$D$854,1,FALSE),0)</f>
        <v>627016</v>
      </c>
    </row>
    <row r="816" spans="1:5" x14ac:dyDescent="0.25">
      <c r="A816">
        <v>627006</v>
      </c>
      <c r="B816" s="48">
        <v>6</v>
      </c>
      <c r="C816" t="s">
        <v>251</v>
      </c>
      <c r="D816">
        <v>1585300</v>
      </c>
      <c r="E816">
        <f>IFERROR(VLOOKUP('RECAUDO 2014'!A816,'RECAUDO 2015'!$A$10:$D$854,1,FALSE),0)</f>
        <v>627006</v>
      </c>
    </row>
    <row r="817" spans="1:5" x14ac:dyDescent="0.25">
      <c r="A817">
        <v>627020</v>
      </c>
      <c r="B817" s="48">
        <v>6</v>
      </c>
      <c r="C817" t="s">
        <v>630</v>
      </c>
      <c r="D817">
        <v>1486700</v>
      </c>
      <c r="E817">
        <f>IFERROR(VLOOKUP('RECAUDO 2014'!A817,'RECAUDO 2015'!$A$10:$D$854,1,FALSE),0)</f>
        <v>627020</v>
      </c>
    </row>
    <row r="818" spans="1:5" x14ac:dyDescent="0.25">
      <c r="A818">
        <v>628012</v>
      </c>
      <c r="B818" s="48">
        <v>6</v>
      </c>
      <c r="C818" t="s">
        <v>297</v>
      </c>
      <c r="D818">
        <v>1451800</v>
      </c>
      <c r="E818">
        <f>IFERROR(VLOOKUP('RECAUDO 2014'!A818,'RECAUDO 2015'!$A$10:$D$854,1,FALSE),0)</f>
        <v>628012</v>
      </c>
    </row>
    <row r="819" spans="1:5" x14ac:dyDescent="0.25">
      <c r="A819">
        <v>628032</v>
      </c>
      <c r="B819" s="48">
        <v>6</v>
      </c>
      <c r="C819" t="s">
        <v>629</v>
      </c>
      <c r="D819">
        <v>1383200</v>
      </c>
      <c r="E819">
        <f>IFERROR(VLOOKUP('RECAUDO 2014'!A819,'RECAUDO 2015'!$A$10:$D$854,1,FALSE),0)</f>
        <v>628032</v>
      </c>
    </row>
    <row r="820" spans="1:5" x14ac:dyDescent="0.25">
      <c r="A820">
        <v>628029</v>
      </c>
      <c r="B820" s="48">
        <v>6</v>
      </c>
      <c r="C820" t="s">
        <v>647</v>
      </c>
      <c r="D820">
        <v>1368800</v>
      </c>
      <c r="E820">
        <f>IFERROR(VLOOKUP('RECAUDO 2014'!A820,'RECAUDO 2015'!$A$10:$D$854,1,FALSE),0)</f>
        <v>628029</v>
      </c>
    </row>
    <row r="821" spans="1:5" x14ac:dyDescent="0.25">
      <c r="A821">
        <v>628051</v>
      </c>
      <c r="B821" s="48">
        <v>6</v>
      </c>
      <c r="C821" t="s">
        <v>476</v>
      </c>
      <c r="D821">
        <v>1287100</v>
      </c>
      <c r="E821">
        <f>IFERROR(VLOOKUP('RECAUDO 2014'!A821,'RECAUDO 2015'!$A$10:$D$854,1,FALSE),0)</f>
        <v>628051</v>
      </c>
    </row>
    <row r="822" spans="1:5" x14ac:dyDescent="0.25">
      <c r="A822">
        <v>627021</v>
      </c>
      <c r="B822" s="48">
        <v>6</v>
      </c>
      <c r="C822" t="s">
        <v>258</v>
      </c>
      <c r="D822">
        <v>1226200</v>
      </c>
      <c r="E822">
        <f>IFERROR(VLOOKUP('RECAUDO 2014'!A822,'RECAUDO 2015'!$A$10:$D$854,1,FALSE),0)</f>
        <v>627021</v>
      </c>
    </row>
    <row r="823" spans="1:5" x14ac:dyDescent="0.25">
      <c r="A823">
        <v>627009</v>
      </c>
      <c r="B823" s="48">
        <v>6</v>
      </c>
      <c r="C823" t="s">
        <v>501</v>
      </c>
      <c r="D823">
        <v>1219700</v>
      </c>
      <c r="E823">
        <f>IFERROR(VLOOKUP('RECAUDO 2014'!A823,'RECAUDO 2015'!$A$10:$D$854,1,FALSE),0)</f>
        <v>627009</v>
      </c>
    </row>
    <row r="824" spans="1:5" x14ac:dyDescent="0.25">
      <c r="A824">
        <v>635001</v>
      </c>
      <c r="B824" s="48">
        <v>6</v>
      </c>
      <c r="C824" t="s">
        <v>507</v>
      </c>
      <c r="D824">
        <v>1207400</v>
      </c>
      <c r="E824">
        <f>IFERROR(VLOOKUP('RECAUDO 2014'!A824,'RECAUDO 2015'!$A$10:$D$854,1,FALSE),0)</f>
        <v>635001</v>
      </c>
    </row>
    <row r="825" spans="1:5" x14ac:dyDescent="0.25">
      <c r="A825">
        <v>628034</v>
      </c>
      <c r="B825" s="48">
        <v>6</v>
      </c>
      <c r="C825" t="s">
        <v>648</v>
      </c>
      <c r="D825">
        <v>1144600</v>
      </c>
      <c r="E825">
        <f>IFERROR(VLOOKUP('RECAUDO 2014'!A825,'RECAUDO 2015'!$A$10:$D$854,1,FALSE),0)</f>
        <v>628034</v>
      </c>
    </row>
    <row r="826" spans="1:5" x14ac:dyDescent="0.25">
      <c r="A826">
        <v>628055</v>
      </c>
      <c r="B826" s="48">
        <v>6</v>
      </c>
      <c r="C826" t="s">
        <v>272</v>
      </c>
      <c r="D826">
        <v>1064600</v>
      </c>
      <c r="E826">
        <f>IFERROR(VLOOKUP('RECAUDO 2014'!A826,'RECAUDO 2015'!$A$10:$D$854,1,FALSE),0)</f>
        <v>628055</v>
      </c>
    </row>
    <row r="827" spans="1:5" x14ac:dyDescent="0.25">
      <c r="A827">
        <v>627015</v>
      </c>
      <c r="B827" s="48">
        <v>6</v>
      </c>
      <c r="C827" t="s">
        <v>338</v>
      </c>
      <c r="D827">
        <v>1044300</v>
      </c>
      <c r="E827">
        <f>IFERROR(VLOOKUP('RECAUDO 2014'!A827,'RECAUDO 2015'!$A$10:$D$854,1,FALSE),0)</f>
        <v>627015</v>
      </c>
    </row>
    <row r="828" spans="1:5" x14ac:dyDescent="0.25">
      <c r="A828">
        <v>627019</v>
      </c>
      <c r="B828" s="48">
        <v>6</v>
      </c>
      <c r="C828" t="s">
        <v>398</v>
      </c>
      <c r="D828">
        <v>1011600</v>
      </c>
      <c r="E828">
        <f>IFERROR(VLOOKUP('RECAUDO 2014'!A828,'RECAUDO 2015'!$A$10:$D$854,1,FALSE),0)</f>
        <v>627019</v>
      </c>
    </row>
    <row r="829" spans="1:5" x14ac:dyDescent="0.25">
      <c r="A829">
        <v>628002</v>
      </c>
      <c r="B829" s="48">
        <v>6</v>
      </c>
      <c r="C829" t="s">
        <v>625</v>
      </c>
      <c r="D829">
        <v>966800</v>
      </c>
      <c r="E829">
        <f>IFERROR(VLOOKUP('RECAUDO 2014'!A829,'RECAUDO 2015'!$A$10:$D$854,1,FALSE),0)</f>
        <v>628002</v>
      </c>
    </row>
    <row r="830" spans="1:5" x14ac:dyDescent="0.25">
      <c r="A830">
        <v>636006</v>
      </c>
      <c r="B830" s="48">
        <v>6</v>
      </c>
      <c r="C830" t="s">
        <v>857</v>
      </c>
      <c r="D830">
        <v>960000</v>
      </c>
      <c r="E830">
        <f>IFERROR(VLOOKUP('RECAUDO 2014'!A830,'RECAUDO 2015'!$A$10:$D$854,1,FALSE),0)</f>
        <v>636006</v>
      </c>
    </row>
    <row r="831" spans="1:5" x14ac:dyDescent="0.25">
      <c r="A831">
        <v>629009</v>
      </c>
      <c r="B831" s="48">
        <v>6</v>
      </c>
      <c r="C831" t="s">
        <v>644</v>
      </c>
      <c r="D831">
        <v>949000</v>
      </c>
      <c r="E831">
        <f>IFERROR(VLOOKUP('RECAUDO 2014'!A831,'RECAUDO 2015'!$A$10:$D$854,1,FALSE),0)</f>
        <v>629009</v>
      </c>
    </row>
    <row r="832" spans="1:5" x14ac:dyDescent="0.25">
      <c r="A832">
        <v>628036</v>
      </c>
      <c r="B832" s="48">
        <v>6</v>
      </c>
      <c r="C832" t="s">
        <v>641</v>
      </c>
      <c r="D832">
        <v>904400</v>
      </c>
      <c r="E832">
        <f>IFERROR(VLOOKUP('RECAUDO 2014'!A832,'RECAUDO 2015'!$A$10:$D$854,1,FALSE),0)</f>
        <v>628036</v>
      </c>
    </row>
    <row r="833" spans="1:5" x14ac:dyDescent="0.25">
      <c r="A833">
        <v>627010</v>
      </c>
      <c r="B833" s="48">
        <v>6</v>
      </c>
      <c r="C833" t="s">
        <v>653</v>
      </c>
      <c r="D833">
        <v>878700</v>
      </c>
      <c r="E833">
        <f>IFERROR(VLOOKUP('RECAUDO 2014'!A833,'RECAUDO 2015'!$A$10:$D$854,1,FALSE),0)</f>
        <v>627010</v>
      </c>
    </row>
    <row r="834" spans="1:5" x14ac:dyDescent="0.25">
      <c r="A834">
        <v>628019</v>
      </c>
      <c r="B834" s="48">
        <v>6</v>
      </c>
      <c r="C834" t="s">
        <v>656</v>
      </c>
      <c r="D834">
        <v>872900</v>
      </c>
      <c r="E834">
        <f>IFERROR(VLOOKUP('RECAUDO 2014'!A834,'RECAUDO 2015'!$A$10:$D$854,1,FALSE),0)</f>
        <v>628019</v>
      </c>
    </row>
    <row r="835" spans="1:5" x14ac:dyDescent="0.25">
      <c r="A835">
        <v>628039</v>
      </c>
      <c r="B835" s="48">
        <v>6</v>
      </c>
      <c r="C835" t="s">
        <v>661</v>
      </c>
      <c r="D835">
        <v>850500</v>
      </c>
      <c r="E835">
        <f>IFERROR(VLOOKUP('RECAUDO 2014'!A835,'RECAUDO 2015'!$A$10:$D$854,1,FALSE),0)</f>
        <v>628039</v>
      </c>
    </row>
    <row r="836" spans="1:5" x14ac:dyDescent="0.25">
      <c r="A836">
        <v>628016</v>
      </c>
      <c r="B836" s="48">
        <v>6</v>
      </c>
      <c r="C836" t="s">
        <v>638</v>
      </c>
      <c r="D836">
        <v>832300</v>
      </c>
      <c r="E836">
        <f>IFERROR(VLOOKUP('RECAUDO 2014'!A836,'RECAUDO 2015'!$A$10:$D$854,1,FALSE),0)</f>
        <v>628016</v>
      </c>
    </row>
    <row r="837" spans="1:5" x14ac:dyDescent="0.25">
      <c r="A837">
        <v>633011</v>
      </c>
      <c r="B837" s="48">
        <v>6</v>
      </c>
      <c r="C837" t="s">
        <v>847</v>
      </c>
      <c r="D837">
        <v>826600</v>
      </c>
      <c r="E837">
        <f>IFERROR(VLOOKUP('RECAUDO 2014'!A837,'RECAUDO 2015'!$A$10:$D$854,1,FALSE),0)</f>
        <v>633011</v>
      </c>
    </row>
    <row r="838" spans="1:5" x14ac:dyDescent="0.25">
      <c r="A838">
        <v>636003</v>
      </c>
      <c r="B838" s="48">
        <v>6</v>
      </c>
      <c r="C838" t="s">
        <v>649</v>
      </c>
      <c r="D838">
        <v>797900</v>
      </c>
      <c r="E838">
        <f>IFERROR(VLOOKUP('RECAUDO 2014'!A838,'RECAUDO 2015'!$A$10:$D$854,1,FALSE),0)</f>
        <v>636003</v>
      </c>
    </row>
    <row r="839" spans="1:5" x14ac:dyDescent="0.25">
      <c r="A839">
        <v>629012</v>
      </c>
      <c r="B839" s="48">
        <v>6</v>
      </c>
      <c r="C839" t="s">
        <v>412</v>
      </c>
      <c r="D839">
        <v>767500</v>
      </c>
      <c r="E839">
        <f>IFERROR(VLOOKUP('RECAUDO 2014'!A839,'RECAUDO 2015'!$A$10:$D$854,1,FALSE),0)</f>
        <v>629012</v>
      </c>
    </row>
    <row r="840" spans="1:5" x14ac:dyDescent="0.25">
      <c r="A840">
        <v>628013</v>
      </c>
      <c r="B840" s="48">
        <v>6</v>
      </c>
      <c r="C840" t="s">
        <v>458</v>
      </c>
      <c r="D840">
        <v>763000</v>
      </c>
      <c r="E840">
        <f>IFERROR(VLOOKUP('RECAUDO 2014'!A840,'RECAUDO 2015'!$A$10:$D$854,1,FALSE),0)</f>
        <v>628013</v>
      </c>
    </row>
    <row r="841" spans="1:5" x14ac:dyDescent="0.25">
      <c r="A841">
        <v>628028</v>
      </c>
      <c r="B841" s="48">
        <v>6</v>
      </c>
      <c r="C841" t="s">
        <v>646</v>
      </c>
      <c r="D841">
        <v>690400</v>
      </c>
      <c r="E841">
        <f>IFERROR(VLOOKUP('RECAUDO 2014'!A841,'RECAUDO 2015'!$A$10:$D$854,1,FALSE),0)</f>
        <v>628028</v>
      </c>
    </row>
    <row r="842" spans="1:5" x14ac:dyDescent="0.25">
      <c r="A842">
        <v>629015</v>
      </c>
      <c r="B842" s="48">
        <v>6</v>
      </c>
      <c r="C842" t="s">
        <v>660</v>
      </c>
      <c r="D842">
        <v>643000</v>
      </c>
      <c r="E842">
        <f>IFERROR(VLOOKUP('RECAUDO 2014'!A842,'RECAUDO 2015'!$A$10:$D$854,1,FALSE),0)</f>
        <v>629015</v>
      </c>
    </row>
    <row r="843" spans="1:5" x14ac:dyDescent="0.25">
      <c r="A843">
        <v>628040</v>
      </c>
      <c r="B843" s="48">
        <v>6</v>
      </c>
      <c r="C843" t="s">
        <v>627</v>
      </c>
      <c r="D843">
        <v>638600</v>
      </c>
      <c r="E843">
        <f>IFERROR(VLOOKUP('RECAUDO 2014'!A843,'RECAUDO 2015'!$A$10:$D$854,1,FALSE),0)</f>
        <v>628040</v>
      </c>
    </row>
    <row r="844" spans="1:5" x14ac:dyDescent="0.25">
      <c r="A844">
        <v>628014</v>
      </c>
      <c r="B844" s="48">
        <v>6</v>
      </c>
      <c r="C844" t="s">
        <v>624</v>
      </c>
      <c r="D844">
        <v>630800</v>
      </c>
      <c r="E844">
        <f>IFERROR(VLOOKUP('RECAUDO 2014'!A844,'RECAUDO 2015'!$A$10:$D$854,1,FALSE),0)</f>
        <v>628014</v>
      </c>
    </row>
    <row r="845" spans="1:5" x14ac:dyDescent="0.25">
      <c r="A845">
        <v>633017</v>
      </c>
      <c r="B845" s="48">
        <v>6</v>
      </c>
      <c r="C845" t="s">
        <v>675</v>
      </c>
      <c r="D845">
        <v>622100</v>
      </c>
      <c r="E845">
        <f>IFERROR(VLOOKUP('RECAUDO 2014'!A845,'RECAUDO 2015'!$A$10:$D$854,1,FALSE),0)</f>
        <v>633017</v>
      </c>
    </row>
    <row r="846" spans="1:5" x14ac:dyDescent="0.25">
      <c r="A846">
        <v>628037</v>
      </c>
      <c r="B846" s="48">
        <v>6</v>
      </c>
      <c r="C846" t="s">
        <v>626</v>
      </c>
      <c r="D846">
        <v>606700</v>
      </c>
      <c r="E846">
        <f>IFERROR(VLOOKUP('RECAUDO 2014'!A846,'RECAUDO 2015'!$A$10:$D$854,1,FALSE),0)</f>
        <v>628037</v>
      </c>
    </row>
    <row r="847" spans="1:5" x14ac:dyDescent="0.25">
      <c r="A847">
        <v>629003</v>
      </c>
      <c r="B847" s="48">
        <v>6</v>
      </c>
      <c r="C847" t="s">
        <v>529</v>
      </c>
      <c r="D847">
        <v>538100</v>
      </c>
      <c r="E847">
        <f>IFERROR(VLOOKUP('RECAUDO 2014'!A847,'RECAUDO 2015'!$A$10:$D$854,1,FALSE),0)</f>
        <v>629003</v>
      </c>
    </row>
    <row r="848" spans="1:5" x14ac:dyDescent="0.25">
      <c r="A848">
        <v>633007</v>
      </c>
      <c r="B848" s="48">
        <v>6</v>
      </c>
      <c r="C848" t="s">
        <v>495</v>
      </c>
      <c r="D848">
        <v>511300</v>
      </c>
      <c r="E848">
        <f>IFERROR(VLOOKUP('RECAUDO 2014'!A848,'RECAUDO 2015'!$A$10:$D$854,1,FALSE),0)</f>
        <v>633007</v>
      </c>
    </row>
    <row r="849" spans="1:5" x14ac:dyDescent="0.25">
      <c r="A849">
        <v>628009</v>
      </c>
      <c r="B849" s="48">
        <v>6</v>
      </c>
      <c r="C849" t="s">
        <v>650</v>
      </c>
      <c r="D849">
        <v>460300</v>
      </c>
      <c r="E849">
        <f>IFERROR(VLOOKUP('RECAUDO 2014'!A849,'RECAUDO 2015'!$A$10:$D$854,1,FALSE),0)</f>
        <v>628009</v>
      </c>
    </row>
    <row r="850" spans="1:5" x14ac:dyDescent="0.25">
      <c r="A850">
        <v>629014</v>
      </c>
      <c r="B850" s="48">
        <v>6</v>
      </c>
      <c r="C850" t="s">
        <v>683</v>
      </c>
      <c r="D850">
        <v>449800</v>
      </c>
      <c r="E850">
        <f>IFERROR(VLOOKUP('RECAUDO 2014'!A850,'RECAUDO 2015'!$A$10:$D$854,1,FALSE),0)</f>
        <v>629014</v>
      </c>
    </row>
    <row r="851" spans="1:5" x14ac:dyDescent="0.25">
      <c r="A851">
        <v>629002</v>
      </c>
      <c r="B851" s="48">
        <v>6</v>
      </c>
      <c r="C851" t="s">
        <v>607</v>
      </c>
      <c r="D851">
        <v>447100</v>
      </c>
      <c r="E851">
        <f>IFERROR(VLOOKUP('RECAUDO 2014'!A851,'RECAUDO 2015'!$A$10:$D$854,1,FALSE),0)</f>
        <v>629002</v>
      </c>
    </row>
    <row r="852" spans="1:5" x14ac:dyDescent="0.25">
      <c r="A852">
        <v>627027</v>
      </c>
      <c r="B852" s="48">
        <v>6</v>
      </c>
      <c r="C852" t="s">
        <v>444</v>
      </c>
      <c r="D852">
        <v>403000</v>
      </c>
      <c r="E852">
        <f>IFERROR(VLOOKUP('RECAUDO 2014'!A852,'RECAUDO 2015'!$A$10:$D$854,1,FALSE),0)</f>
        <v>627027</v>
      </c>
    </row>
    <row r="853" spans="1:5" x14ac:dyDescent="0.25">
      <c r="A853">
        <v>629005</v>
      </c>
      <c r="B853" s="48">
        <v>6</v>
      </c>
      <c r="C853" t="s">
        <v>831</v>
      </c>
      <c r="D853">
        <v>385400</v>
      </c>
      <c r="E853">
        <f>IFERROR(VLOOKUP('RECAUDO 2014'!A853,'RECAUDO 2015'!$A$10:$D$854,1,FALSE),0)</f>
        <v>629005</v>
      </c>
    </row>
    <row r="854" spans="1:5" x14ac:dyDescent="0.25">
      <c r="A854">
        <v>629010</v>
      </c>
      <c r="B854" s="48">
        <v>6</v>
      </c>
      <c r="C854" t="s">
        <v>673</v>
      </c>
      <c r="D854">
        <v>251300</v>
      </c>
      <c r="E854">
        <f>IFERROR(VLOOKUP('RECAUDO 2014'!A854,'RECAUDO 2015'!$A$10:$D$854,1,FALSE),0)</f>
        <v>629010</v>
      </c>
    </row>
    <row r="855" spans="1:5" x14ac:dyDescent="0.25">
      <c r="A855">
        <v>635011</v>
      </c>
      <c r="B855" s="48">
        <v>6</v>
      </c>
      <c r="C855" t="s">
        <v>761</v>
      </c>
      <c r="D855">
        <v>251000</v>
      </c>
      <c r="E855">
        <f>IFERROR(VLOOKUP('RECAUDO 2014'!A855,'RECAUDO 2015'!$A$10:$D$854,1,FALSE),0)</f>
        <v>635011</v>
      </c>
    </row>
    <row r="856" spans="1:5" x14ac:dyDescent="0.25">
      <c r="A856">
        <v>629008</v>
      </c>
      <c r="B856" s="48">
        <v>6</v>
      </c>
      <c r="C856" t="s">
        <v>651</v>
      </c>
      <c r="D856">
        <v>227800</v>
      </c>
      <c r="E856">
        <f>IFERROR(VLOOKUP('RECAUDO 2014'!A856,'RECAUDO 2015'!$A$10:$D$854,1,FALSE),0)</f>
        <v>629008</v>
      </c>
    </row>
    <row r="857" spans="1:5" x14ac:dyDescent="0.25">
      <c r="A857">
        <v>629016</v>
      </c>
      <c r="B857" s="48">
        <v>6</v>
      </c>
      <c r="C857" t="s">
        <v>423</v>
      </c>
      <c r="D857">
        <v>195000</v>
      </c>
      <c r="E857">
        <f>IFERROR(VLOOKUP('RECAUDO 2014'!A857,'RECAUDO 2015'!$A$10:$D$854,1,FALSE),0)</f>
        <v>629016</v>
      </c>
    </row>
    <row r="858" spans="1:5" x14ac:dyDescent="0.25">
      <c r="A858">
        <v>633003</v>
      </c>
      <c r="B858" s="48">
        <v>6</v>
      </c>
      <c r="C858" t="s">
        <v>719</v>
      </c>
      <c r="D858">
        <v>186300</v>
      </c>
      <c r="E858">
        <f>IFERROR(VLOOKUP('RECAUDO 2014'!A858,'RECAUDO 2015'!$A$10:$D$854,1,FALSE),0)</f>
        <v>633003</v>
      </c>
    </row>
    <row r="859" spans="1:5" x14ac:dyDescent="0.25">
      <c r="A859">
        <v>633016</v>
      </c>
      <c r="B859" s="48">
        <v>6</v>
      </c>
      <c r="C859" t="s">
        <v>727</v>
      </c>
      <c r="D859">
        <v>174200</v>
      </c>
      <c r="E859">
        <f>IFERROR(VLOOKUP('RECAUDO 2014'!A859,'RECAUDO 2015'!$A$10:$D$854,1,FALSE),0)</f>
        <v>633016</v>
      </c>
    </row>
    <row r="860" spans="1:5" x14ac:dyDescent="0.25">
      <c r="A860">
        <v>635010</v>
      </c>
      <c r="B860" s="48">
        <v>6</v>
      </c>
      <c r="C860" t="s">
        <v>762</v>
      </c>
      <c r="D860">
        <v>138000</v>
      </c>
      <c r="E860">
        <f>IFERROR(VLOOKUP('RECAUDO 2014'!A860,'RECAUDO 2015'!$A$10:$D$854,1,FALSE),0)</f>
        <v>635010</v>
      </c>
    </row>
  </sheetData>
  <autoFilter ref="A9:E860">
    <sortState ref="A10:E862">
      <sortCondition ref="B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4"/>
  <sheetViews>
    <sheetView topLeftCell="A8" workbookViewId="0">
      <selection activeCell="D724" sqref="D724"/>
    </sheetView>
  </sheetViews>
  <sheetFormatPr baseColWidth="10" defaultRowHeight="15" x14ac:dyDescent="0.25"/>
  <cols>
    <col min="3" max="3" width="22.85546875" customWidth="1"/>
  </cols>
  <sheetData>
    <row r="1" spans="1:4" x14ac:dyDescent="0.25">
      <c r="A1" t="s">
        <v>0</v>
      </c>
      <c r="C1" t="s">
        <v>1</v>
      </c>
    </row>
    <row r="2" spans="1:4" x14ac:dyDescent="0.25">
      <c r="A2" t="s">
        <v>2</v>
      </c>
      <c r="C2">
        <v>2605</v>
      </c>
    </row>
    <row r="3" spans="1:4" x14ac:dyDescent="0.25">
      <c r="A3" t="s">
        <v>3</v>
      </c>
      <c r="C3">
        <v>201401</v>
      </c>
    </row>
    <row r="8" spans="1:4" x14ac:dyDescent="0.25">
      <c r="A8" t="s">
        <v>4</v>
      </c>
    </row>
    <row r="9" spans="1:4" x14ac:dyDescent="0.25">
      <c r="A9" t="s">
        <v>770</v>
      </c>
      <c r="B9" t="s">
        <v>1675</v>
      </c>
      <c r="C9" t="s">
        <v>5</v>
      </c>
      <c r="D9" t="s">
        <v>6</v>
      </c>
    </row>
    <row r="10" spans="1:4" x14ac:dyDescent="0.25">
      <c r="A10">
        <v>101018</v>
      </c>
      <c r="B10" s="48">
        <v>1</v>
      </c>
      <c r="C10" t="s">
        <v>871</v>
      </c>
      <c r="D10">
        <v>1420578000</v>
      </c>
    </row>
    <row r="11" spans="1:4" x14ac:dyDescent="0.25">
      <c r="A11">
        <v>101032</v>
      </c>
      <c r="B11" s="48">
        <v>1</v>
      </c>
      <c r="C11" t="s">
        <v>882</v>
      </c>
      <c r="D11">
        <v>886955400</v>
      </c>
    </row>
    <row r="12" spans="1:4" x14ac:dyDescent="0.25">
      <c r="A12">
        <v>101028</v>
      </c>
      <c r="B12" s="48">
        <v>1</v>
      </c>
      <c r="C12" t="s">
        <v>878</v>
      </c>
      <c r="D12">
        <v>866335900</v>
      </c>
    </row>
    <row r="13" spans="1:4" x14ac:dyDescent="0.25">
      <c r="A13">
        <v>101003</v>
      </c>
      <c r="B13" s="48">
        <v>1</v>
      </c>
      <c r="C13" t="s">
        <v>863</v>
      </c>
      <c r="D13">
        <v>779494500</v>
      </c>
    </row>
    <row r="14" spans="1:4" x14ac:dyDescent="0.25">
      <c r="A14">
        <v>103001</v>
      </c>
      <c r="B14" s="48">
        <v>1</v>
      </c>
      <c r="C14" t="s">
        <v>1035</v>
      </c>
      <c r="D14">
        <v>729022590</v>
      </c>
    </row>
    <row r="15" spans="1:4" x14ac:dyDescent="0.25">
      <c r="A15">
        <v>101004</v>
      </c>
      <c r="B15" s="48">
        <v>1</v>
      </c>
      <c r="C15" t="s">
        <v>864</v>
      </c>
      <c r="D15">
        <v>687681400</v>
      </c>
    </row>
    <row r="16" spans="1:4" x14ac:dyDescent="0.25">
      <c r="A16">
        <v>101029</v>
      </c>
      <c r="B16" s="48">
        <v>1</v>
      </c>
      <c r="C16" t="s">
        <v>879</v>
      </c>
      <c r="D16">
        <v>591583300</v>
      </c>
    </row>
    <row r="17" spans="1:4" x14ac:dyDescent="0.25">
      <c r="A17">
        <v>101022</v>
      </c>
      <c r="B17" s="48">
        <v>1</v>
      </c>
      <c r="C17" t="s">
        <v>873</v>
      </c>
      <c r="D17">
        <v>541877050</v>
      </c>
    </row>
    <row r="18" spans="1:4" x14ac:dyDescent="0.25">
      <c r="A18">
        <v>101027</v>
      </c>
      <c r="B18" s="48">
        <v>1</v>
      </c>
      <c r="C18" t="s">
        <v>877</v>
      </c>
      <c r="D18">
        <v>461726800</v>
      </c>
    </row>
    <row r="19" spans="1:4" x14ac:dyDescent="0.25">
      <c r="A19">
        <v>101044</v>
      </c>
      <c r="B19" s="48">
        <v>1</v>
      </c>
      <c r="C19" t="s">
        <v>884</v>
      </c>
      <c r="D19">
        <v>430824000</v>
      </c>
    </row>
    <row r="20" spans="1:4" x14ac:dyDescent="0.25">
      <c r="A20">
        <v>101025</v>
      </c>
      <c r="B20" s="48">
        <v>1</v>
      </c>
      <c r="C20" t="s">
        <v>875</v>
      </c>
      <c r="D20">
        <v>345451300</v>
      </c>
    </row>
    <row r="21" spans="1:4" x14ac:dyDescent="0.25">
      <c r="A21">
        <v>101015</v>
      </c>
      <c r="B21" s="48">
        <v>1</v>
      </c>
      <c r="C21" t="s">
        <v>868</v>
      </c>
      <c r="D21">
        <v>324564900</v>
      </c>
    </row>
    <row r="22" spans="1:4" x14ac:dyDescent="0.25">
      <c r="A22">
        <v>101016</v>
      </c>
      <c r="B22" s="48">
        <v>1</v>
      </c>
      <c r="C22" t="s">
        <v>869</v>
      </c>
      <c r="D22">
        <v>315051400</v>
      </c>
    </row>
    <row r="23" spans="1:4" x14ac:dyDescent="0.25">
      <c r="A23">
        <v>101024</v>
      </c>
      <c r="B23" s="48">
        <v>1</v>
      </c>
      <c r="C23" t="s">
        <v>874</v>
      </c>
      <c r="D23">
        <v>286961900</v>
      </c>
    </row>
    <row r="24" spans="1:4" x14ac:dyDescent="0.25">
      <c r="A24">
        <v>101014</v>
      </c>
      <c r="B24" s="48">
        <v>1</v>
      </c>
      <c r="C24" t="s">
        <v>867</v>
      </c>
      <c r="D24">
        <v>282385300</v>
      </c>
    </row>
    <row r="25" spans="1:4" x14ac:dyDescent="0.25">
      <c r="A25">
        <v>101031</v>
      </c>
      <c r="B25" s="48">
        <v>1</v>
      </c>
      <c r="C25" t="s">
        <v>881</v>
      </c>
      <c r="D25">
        <v>219010650</v>
      </c>
    </row>
    <row r="26" spans="1:4" x14ac:dyDescent="0.25">
      <c r="A26">
        <v>101019</v>
      </c>
      <c r="B26" s="48">
        <v>1</v>
      </c>
      <c r="C26" t="s">
        <v>872</v>
      </c>
      <c r="D26">
        <v>204221500</v>
      </c>
    </row>
    <row r="27" spans="1:4" x14ac:dyDescent="0.25">
      <c r="A27">
        <v>101033</v>
      </c>
      <c r="B27" s="48">
        <v>1</v>
      </c>
      <c r="C27" t="s">
        <v>883</v>
      </c>
      <c r="D27">
        <v>190594400</v>
      </c>
    </row>
    <row r="28" spans="1:4" x14ac:dyDescent="0.25">
      <c r="A28">
        <v>101030</v>
      </c>
      <c r="B28" s="48">
        <v>1</v>
      </c>
      <c r="C28" t="s">
        <v>880</v>
      </c>
      <c r="D28">
        <v>189113600</v>
      </c>
    </row>
    <row r="29" spans="1:4" x14ac:dyDescent="0.25">
      <c r="A29">
        <v>101017</v>
      </c>
      <c r="B29" s="48">
        <v>1</v>
      </c>
      <c r="C29" t="s">
        <v>870</v>
      </c>
      <c r="D29">
        <v>184868900</v>
      </c>
    </row>
    <row r="30" spans="1:4" x14ac:dyDescent="0.25">
      <c r="A30">
        <v>101131</v>
      </c>
      <c r="B30" s="48">
        <v>1</v>
      </c>
      <c r="C30" t="s">
        <v>944</v>
      </c>
      <c r="D30">
        <v>182326800</v>
      </c>
    </row>
    <row r="31" spans="1:4" x14ac:dyDescent="0.25">
      <c r="A31">
        <v>101026</v>
      </c>
      <c r="B31" s="48">
        <v>1</v>
      </c>
      <c r="C31" t="s">
        <v>876</v>
      </c>
      <c r="D31">
        <v>173891000</v>
      </c>
    </row>
    <row r="32" spans="1:4" x14ac:dyDescent="0.25">
      <c r="A32">
        <v>101064</v>
      </c>
      <c r="B32" s="48">
        <v>1</v>
      </c>
      <c r="C32" t="s">
        <v>895</v>
      </c>
      <c r="D32">
        <v>173243100</v>
      </c>
    </row>
    <row r="33" spans="1:4" x14ac:dyDescent="0.25">
      <c r="A33">
        <v>102001</v>
      </c>
      <c r="B33" s="48">
        <v>1</v>
      </c>
      <c r="C33" t="s">
        <v>965</v>
      </c>
      <c r="D33">
        <v>162894000</v>
      </c>
    </row>
    <row r="34" spans="1:4" x14ac:dyDescent="0.25">
      <c r="A34">
        <v>101083</v>
      </c>
      <c r="B34" s="48">
        <v>1</v>
      </c>
      <c r="C34" t="s">
        <v>911</v>
      </c>
      <c r="D34">
        <v>115654100</v>
      </c>
    </row>
    <row r="35" spans="1:4" x14ac:dyDescent="0.25">
      <c r="A35">
        <v>132001</v>
      </c>
      <c r="B35" s="48">
        <v>1</v>
      </c>
      <c r="C35" t="s">
        <v>1060</v>
      </c>
      <c r="D35">
        <v>96082440</v>
      </c>
    </row>
    <row r="36" spans="1:4" x14ac:dyDescent="0.25">
      <c r="A36">
        <v>102031</v>
      </c>
      <c r="B36" s="48">
        <v>1</v>
      </c>
      <c r="C36" t="s">
        <v>978</v>
      </c>
      <c r="D36">
        <v>78059800</v>
      </c>
    </row>
    <row r="37" spans="1:4" x14ac:dyDescent="0.25">
      <c r="A37">
        <v>102096</v>
      </c>
      <c r="B37" s="48">
        <v>1</v>
      </c>
      <c r="C37" t="s">
        <v>1015</v>
      </c>
      <c r="D37">
        <v>68788400</v>
      </c>
    </row>
    <row r="38" spans="1:4" x14ac:dyDescent="0.25">
      <c r="A38">
        <v>101078</v>
      </c>
      <c r="B38" s="48">
        <v>1</v>
      </c>
      <c r="C38" t="s">
        <v>907</v>
      </c>
      <c r="D38">
        <v>68618000</v>
      </c>
    </row>
    <row r="39" spans="1:4" x14ac:dyDescent="0.25">
      <c r="A39">
        <v>101161</v>
      </c>
      <c r="B39" s="48">
        <v>1</v>
      </c>
      <c r="C39" t="s">
        <v>962</v>
      </c>
      <c r="D39">
        <v>56501500</v>
      </c>
    </row>
    <row r="40" spans="1:4" x14ac:dyDescent="0.25">
      <c r="A40">
        <v>103002</v>
      </c>
      <c r="B40" s="48">
        <v>1</v>
      </c>
      <c r="C40" t="s">
        <v>1036</v>
      </c>
      <c r="D40">
        <v>55266000</v>
      </c>
    </row>
    <row r="41" spans="1:4" x14ac:dyDescent="0.25">
      <c r="A41">
        <v>101059</v>
      </c>
      <c r="B41" s="48">
        <v>1</v>
      </c>
      <c r="C41" t="s">
        <v>893</v>
      </c>
      <c r="D41">
        <v>54137200</v>
      </c>
    </row>
    <row r="42" spans="1:4" x14ac:dyDescent="0.25">
      <c r="A42">
        <v>101073</v>
      </c>
      <c r="B42" s="48">
        <v>1</v>
      </c>
      <c r="C42" t="s">
        <v>903</v>
      </c>
      <c r="D42">
        <v>53590800</v>
      </c>
    </row>
    <row r="43" spans="1:4" x14ac:dyDescent="0.25">
      <c r="A43">
        <v>101104</v>
      </c>
      <c r="B43" s="48">
        <v>1</v>
      </c>
      <c r="C43" t="s">
        <v>926</v>
      </c>
      <c r="D43">
        <v>49613800</v>
      </c>
    </row>
    <row r="44" spans="1:4" x14ac:dyDescent="0.25">
      <c r="A44">
        <v>103027</v>
      </c>
      <c r="B44" s="48">
        <v>1</v>
      </c>
      <c r="C44" t="s">
        <v>1055</v>
      </c>
      <c r="D44">
        <v>41361800</v>
      </c>
    </row>
    <row r="45" spans="1:4" x14ac:dyDescent="0.25">
      <c r="A45">
        <v>101069</v>
      </c>
      <c r="B45" s="48">
        <v>1</v>
      </c>
      <c r="C45" t="s">
        <v>900</v>
      </c>
      <c r="D45">
        <v>37787100</v>
      </c>
    </row>
    <row r="46" spans="1:4" x14ac:dyDescent="0.25">
      <c r="A46">
        <v>101132</v>
      </c>
      <c r="B46" s="48">
        <v>1</v>
      </c>
      <c r="C46" t="s">
        <v>945</v>
      </c>
      <c r="D46">
        <v>36594900</v>
      </c>
    </row>
    <row r="47" spans="1:4" x14ac:dyDescent="0.25">
      <c r="A47">
        <v>102072</v>
      </c>
      <c r="B47" s="48">
        <v>1</v>
      </c>
      <c r="C47" t="s">
        <v>1000</v>
      </c>
      <c r="D47">
        <v>36437000</v>
      </c>
    </row>
    <row r="48" spans="1:4" x14ac:dyDescent="0.25">
      <c r="A48">
        <v>102017</v>
      </c>
      <c r="B48" s="48">
        <v>1</v>
      </c>
      <c r="C48" t="s">
        <v>975</v>
      </c>
      <c r="D48">
        <v>35425250</v>
      </c>
    </row>
    <row r="49" spans="1:4" x14ac:dyDescent="0.25">
      <c r="A49">
        <v>103010</v>
      </c>
      <c r="B49" s="48">
        <v>1</v>
      </c>
      <c r="C49" t="s">
        <v>964</v>
      </c>
      <c r="D49">
        <v>35113000</v>
      </c>
    </row>
    <row r="50" spans="1:4" x14ac:dyDescent="0.25">
      <c r="A50">
        <v>103016</v>
      </c>
      <c r="B50" s="48">
        <v>1</v>
      </c>
      <c r="C50" t="s">
        <v>1046</v>
      </c>
      <c r="D50">
        <v>31661750</v>
      </c>
    </row>
    <row r="51" spans="1:4" x14ac:dyDescent="0.25">
      <c r="A51">
        <v>102120</v>
      </c>
      <c r="B51" s="48">
        <v>1</v>
      </c>
      <c r="C51" t="s">
        <v>1033</v>
      </c>
      <c r="D51">
        <v>30514900</v>
      </c>
    </row>
    <row r="52" spans="1:4" x14ac:dyDescent="0.25">
      <c r="A52">
        <v>102123</v>
      </c>
      <c r="B52" s="48">
        <v>1</v>
      </c>
      <c r="C52" t="s">
        <v>1034</v>
      </c>
      <c r="D52">
        <v>26799800</v>
      </c>
    </row>
    <row r="53" spans="1:4" x14ac:dyDescent="0.25">
      <c r="A53">
        <v>101101</v>
      </c>
      <c r="B53" s="48">
        <v>1</v>
      </c>
      <c r="C53" t="s">
        <v>924</v>
      </c>
      <c r="D53">
        <v>26179000</v>
      </c>
    </row>
    <row r="54" spans="1:4" x14ac:dyDescent="0.25">
      <c r="A54">
        <v>101145</v>
      </c>
      <c r="B54" s="48">
        <v>1</v>
      </c>
      <c r="C54" t="s">
        <v>954</v>
      </c>
      <c r="D54">
        <v>25401700</v>
      </c>
    </row>
    <row r="55" spans="1:4" x14ac:dyDescent="0.25">
      <c r="A55">
        <v>101157</v>
      </c>
      <c r="B55" s="48">
        <v>1</v>
      </c>
      <c r="C55" t="s">
        <v>959</v>
      </c>
      <c r="D55">
        <v>22945950</v>
      </c>
    </row>
    <row r="56" spans="1:4" x14ac:dyDescent="0.25">
      <c r="A56">
        <v>102064</v>
      </c>
      <c r="B56" s="48">
        <v>1</v>
      </c>
      <c r="C56" t="s">
        <v>996</v>
      </c>
      <c r="D56">
        <v>22209400</v>
      </c>
    </row>
    <row r="57" spans="1:4" x14ac:dyDescent="0.25">
      <c r="A57">
        <v>101076</v>
      </c>
      <c r="B57" s="48">
        <v>1</v>
      </c>
      <c r="C57" t="s">
        <v>905</v>
      </c>
      <c r="D57">
        <v>21887500</v>
      </c>
    </row>
    <row r="58" spans="1:4" x14ac:dyDescent="0.25">
      <c r="A58">
        <v>101049</v>
      </c>
      <c r="B58" s="48">
        <v>1</v>
      </c>
      <c r="C58" t="s">
        <v>887</v>
      </c>
      <c r="D58">
        <v>19478400</v>
      </c>
    </row>
    <row r="59" spans="1:4" x14ac:dyDescent="0.25">
      <c r="A59">
        <v>132017</v>
      </c>
      <c r="B59" s="48">
        <v>1</v>
      </c>
      <c r="C59" t="s">
        <v>1071</v>
      </c>
      <c r="D59">
        <v>17074400</v>
      </c>
    </row>
    <row r="60" spans="1:4" x14ac:dyDescent="0.25">
      <c r="A60">
        <v>101138</v>
      </c>
      <c r="B60" s="48">
        <v>1</v>
      </c>
      <c r="C60" t="s">
        <v>950</v>
      </c>
      <c r="D60">
        <v>16594400</v>
      </c>
    </row>
    <row r="61" spans="1:4" x14ac:dyDescent="0.25">
      <c r="A61">
        <v>103018</v>
      </c>
      <c r="B61" s="48">
        <v>1</v>
      </c>
      <c r="C61" t="s">
        <v>1048</v>
      </c>
      <c r="D61">
        <v>16473200</v>
      </c>
    </row>
    <row r="62" spans="1:4" x14ac:dyDescent="0.25">
      <c r="A62">
        <v>101141</v>
      </c>
      <c r="B62" s="48">
        <v>1</v>
      </c>
      <c r="C62" t="s">
        <v>952</v>
      </c>
      <c r="D62">
        <v>15232900</v>
      </c>
    </row>
    <row r="63" spans="1:4" x14ac:dyDescent="0.25">
      <c r="A63">
        <v>101107</v>
      </c>
      <c r="B63" s="48">
        <v>1</v>
      </c>
      <c r="C63" t="s">
        <v>929</v>
      </c>
      <c r="D63">
        <v>14544600</v>
      </c>
    </row>
    <row r="64" spans="1:4" x14ac:dyDescent="0.25">
      <c r="A64">
        <v>101095</v>
      </c>
      <c r="B64" s="48">
        <v>1</v>
      </c>
      <c r="C64" t="s">
        <v>920</v>
      </c>
      <c r="D64">
        <v>12793500</v>
      </c>
    </row>
    <row r="65" spans="1:4" x14ac:dyDescent="0.25">
      <c r="A65">
        <v>101094</v>
      </c>
      <c r="B65" s="48">
        <v>1</v>
      </c>
      <c r="C65" t="s">
        <v>919</v>
      </c>
      <c r="D65">
        <v>12472000</v>
      </c>
    </row>
    <row r="66" spans="1:4" x14ac:dyDescent="0.25">
      <c r="A66">
        <v>132019</v>
      </c>
      <c r="B66" s="48">
        <v>1</v>
      </c>
      <c r="C66" t="s">
        <v>1073</v>
      </c>
      <c r="D66">
        <v>12292100</v>
      </c>
    </row>
    <row r="67" spans="1:4" x14ac:dyDescent="0.25">
      <c r="A67">
        <v>101120</v>
      </c>
      <c r="B67" s="48">
        <v>1</v>
      </c>
      <c r="C67" t="s">
        <v>937</v>
      </c>
      <c r="D67">
        <v>12064700</v>
      </c>
    </row>
    <row r="68" spans="1:4" x14ac:dyDescent="0.25">
      <c r="A68">
        <v>101098</v>
      </c>
      <c r="B68" s="48">
        <v>1</v>
      </c>
      <c r="C68" t="s">
        <v>922</v>
      </c>
      <c r="D68">
        <v>11457300</v>
      </c>
    </row>
    <row r="69" spans="1:4" x14ac:dyDescent="0.25">
      <c r="A69">
        <v>103024</v>
      </c>
      <c r="B69" s="48">
        <v>1</v>
      </c>
      <c r="C69" t="s">
        <v>1053</v>
      </c>
      <c r="D69">
        <v>11421600</v>
      </c>
    </row>
    <row r="70" spans="1:4" x14ac:dyDescent="0.25">
      <c r="A70">
        <v>132002</v>
      </c>
      <c r="B70" s="48">
        <v>1</v>
      </c>
      <c r="C70" t="s">
        <v>1061</v>
      </c>
      <c r="D70">
        <v>10712400</v>
      </c>
    </row>
    <row r="71" spans="1:4" x14ac:dyDescent="0.25">
      <c r="A71">
        <v>132020</v>
      </c>
      <c r="B71" s="48">
        <v>1</v>
      </c>
      <c r="C71" t="s">
        <v>1074</v>
      </c>
      <c r="D71">
        <v>10575700</v>
      </c>
    </row>
    <row r="72" spans="1:4" x14ac:dyDescent="0.25">
      <c r="A72">
        <v>102055</v>
      </c>
      <c r="B72" s="48">
        <v>1</v>
      </c>
      <c r="C72" t="s">
        <v>992</v>
      </c>
      <c r="D72">
        <v>8865000</v>
      </c>
    </row>
    <row r="73" spans="1:4" x14ac:dyDescent="0.25">
      <c r="A73">
        <v>101128</v>
      </c>
      <c r="B73" s="48">
        <v>1</v>
      </c>
      <c r="C73" t="s">
        <v>942</v>
      </c>
      <c r="D73">
        <v>8815000</v>
      </c>
    </row>
    <row r="74" spans="1:4" x14ac:dyDescent="0.25">
      <c r="A74">
        <v>101068</v>
      </c>
      <c r="B74" s="48">
        <v>1</v>
      </c>
      <c r="C74" t="s">
        <v>899</v>
      </c>
      <c r="D74">
        <v>8544900</v>
      </c>
    </row>
    <row r="75" spans="1:4" x14ac:dyDescent="0.25">
      <c r="A75">
        <v>101149</v>
      </c>
      <c r="B75" s="48">
        <v>1</v>
      </c>
      <c r="C75" t="s">
        <v>956</v>
      </c>
      <c r="D75">
        <v>7283600</v>
      </c>
    </row>
    <row r="76" spans="1:4" x14ac:dyDescent="0.25">
      <c r="A76">
        <v>101133</v>
      </c>
      <c r="B76" s="48">
        <v>1</v>
      </c>
      <c r="C76" t="s">
        <v>946</v>
      </c>
      <c r="D76">
        <v>7182300</v>
      </c>
    </row>
    <row r="77" spans="1:4" x14ac:dyDescent="0.25">
      <c r="A77">
        <v>101086</v>
      </c>
      <c r="B77" s="48">
        <v>1</v>
      </c>
      <c r="C77" t="s">
        <v>914</v>
      </c>
      <c r="D77">
        <v>6884500</v>
      </c>
    </row>
    <row r="78" spans="1:4" x14ac:dyDescent="0.25">
      <c r="A78">
        <v>103006</v>
      </c>
      <c r="B78" s="48">
        <v>1</v>
      </c>
      <c r="C78" t="s">
        <v>1040</v>
      </c>
      <c r="D78">
        <v>6653300</v>
      </c>
    </row>
    <row r="79" spans="1:4" x14ac:dyDescent="0.25">
      <c r="A79">
        <v>102040</v>
      </c>
      <c r="B79" s="48">
        <v>1</v>
      </c>
      <c r="C79" t="s">
        <v>983</v>
      </c>
      <c r="D79">
        <v>6533300</v>
      </c>
    </row>
    <row r="80" spans="1:4" x14ac:dyDescent="0.25">
      <c r="A80">
        <v>103004</v>
      </c>
      <c r="B80" s="48">
        <v>1</v>
      </c>
      <c r="C80" t="s">
        <v>1038</v>
      </c>
      <c r="D80">
        <v>6102800</v>
      </c>
    </row>
    <row r="81" spans="1:4" x14ac:dyDescent="0.25">
      <c r="A81">
        <v>103011</v>
      </c>
      <c r="B81" s="48">
        <v>1</v>
      </c>
      <c r="C81" t="s">
        <v>1043</v>
      </c>
      <c r="D81">
        <v>5667000</v>
      </c>
    </row>
    <row r="82" spans="1:4" x14ac:dyDescent="0.25">
      <c r="A82">
        <v>101071</v>
      </c>
      <c r="B82" s="48">
        <v>1</v>
      </c>
      <c r="C82" t="s">
        <v>902</v>
      </c>
      <c r="D82">
        <v>5592100</v>
      </c>
    </row>
    <row r="83" spans="1:4" x14ac:dyDescent="0.25">
      <c r="A83">
        <v>103020</v>
      </c>
      <c r="B83" s="48">
        <v>1</v>
      </c>
      <c r="C83" t="s">
        <v>1050</v>
      </c>
      <c r="D83">
        <v>5417700</v>
      </c>
    </row>
    <row r="84" spans="1:4" x14ac:dyDescent="0.25">
      <c r="A84">
        <v>102038</v>
      </c>
      <c r="B84" s="48">
        <v>1</v>
      </c>
      <c r="C84" t="s">
        <v>982</v>
      </c>
      <c r="D84">
        <v>5409700</v>
      </c>
    </row>
    <row r="85" spans="1:4" x14ac:dyDescent="0.25">
      <c r="A85">
        <v>101144</v>
      </c>
      <c r="B85" s="48">
        <v>1</v>
      </c>
      <c r="C85" t="s">
        <v>953</v>
      </c>
      <c r="D85">
        <v>4944400</v>
      </c>
    </row>
    <row r="86" spans="1:4" x14ac:dyDescent="0.25">
      <c r="A86">
        <v>132006</v>
      </c>
      <c r="B86" s="48">
        <v>1</v>
      </c>
      <c r="C86" t="s">
        <v>1063</v>
      </c>
      <c r="D86">
        <v>4472900</v>
      </c>
    </row>
    <row r="87" spans="1:4" x14ac:dyDescent="0.25">
      <c r="A87">
        <v>101067</v>
      </c>
      <c r="B87" s="48">
        <v>1</v>
      </c>
      <c r="C87" t="s">
        <v>898</v>
      </c>
      <c r="D87">
        <v>4373400</v>
      </c>
    </row>
    <row r="88" spans="1:4" x14ac:dyDescent="0.25">
      <c r="A88">
        <v>102107</v>
      </c>
      <c r="B88" s="48">
        <v>1</v>
      </c>
      <c r="C88" t="s">
        <v>1023</v>
      </c>
      <c r="D88">
        <v>4362100</v>
      </c>
    </row>
    <row r="89" spans="1:4" x14ac:dyDescent="0.25">
      <c r="A89">
        <v>102079</v>
      </c>
      <c r="B89" s="48">
        <v>1</v>
      </c>
      <c r="C89" t="s">
        <v>1005</v>
      </c>
      <c r="D89">
        <v>4299800</v>
      </c>
    </row>
    <row r="90" spans="1:4" x14ac:dyDescent="0.25">
      <c r="A90">
        <v>102052</v>
      </c>
      <c r="B90" s="48">
        <v>1</v>
      </c>
      <c r="C90" t="s">
        <v>990</v>
      </c>
      <c r="D90">
        <v>4169900</v>
      </c>
    </row>
    <row r="91" spans="1:4" x14ac:dyDescent="0.25">
      <c r="A91">
        <v>132010</v>
      </c>
      <c r="B91" s="48">
        <v>1</v>
      </c>
      <c r="C91" t="s">
        <v>1067</v>
      </c>
      <c r="D91">
        <v>3725500</v>
      </c>
    </row>
    <row r="92" spans="1:4" x14ac:dyDescent="0.25">
      <c r="A92">
        <v>101110</v>
      </c>
      <c r="B92" s="48">
        <v>1</v>
      </c>
      <c r="C92" t="s">
        <v>932</v>
      </c>
      <c r="D92">
        <v>3679200</v>
      </c>
    </row>
    <row r="93" spans="1:4" x14ac:dyDescent="0.25">
      <c r="A93">
        <v>101174</v>
      </c>
      <c r="B93" s="48">
        <v>1</v>
      </c>
      <c r="C93" t="s">
        <v>963</v>
      </c>
      <c r="D93">
        <v>3613300</v>
      </c>
    </row>
    <row r="94" spans="1:4" x14ac:dyDescent="0.25">
      <c r="A94">
        <v>101113</v>
      </c>
      <c r="B94" s="48">
        <v>1</v>
      </c>
      <c r="C94" t="s">
        <v>933</v>
      </c>
      <c r="D94">
        <v>3523400</v>
      </c>
    </row>
    <row r="95" spans="1:4" x14ac:dyDescent="0.25">
      <c r="A95">
        <v>103036</v>
      </c>
      <c r="B95" s="48">
        <v>1</v>
      </c>
      <c r="C95" t="s">
        <v>1057</v>
      </c>
      <c r="D95">
        <v>3412400</v>
      </c>
    </row>
    <row r="96" spans="1:4" x14ac:dyDescent="0.25">
      <c r="A96">
        <v>103021</v>
      </c>
      <c r="B96" s="48">
        <v>1</v>
      </c>
      <c r="C96" t="s">
        <v>1051</v>
      </c>
      <c r="D96">
        <v>3243700</v>
      </c>
    </row>
    <row r="97" spans="1:4" x14ac:dyDescent="0.25">
      <c r="A97">
        <v>101052</v>
      </c>
      <c r="B97" s="48">
        <v>1</v>
      </c>
      <c r="C97" t="s">
        <v>890</v>
      </c>
      <c r="D97">
        <v>3086800</v>
      </c>
    </row>
    <row r="98" spans="1:4" x14ac:dyDescent="0.25">
      <c r="A98">
        <v>132018</v>
      </c>
      <c r="B98" s="48">
        <v>1</v>
      </c>
      <c r="C98" t="s">
        <v>1072</v>
      </c>
      <c r="D98">
        <v>2616600</v>
      </c>
    </row>
    <row r="99" spans="1:4" x14ac:dyDescent="0.25">
      <c r="A99">
        <v>101134</v>
      </c>
      <c r="B99" s="48">
        <v>1</v>
      </c>
      <c r="C99" t="s">
        <v>947</v>
      </c>
      <c r="D99">
        <v>2558000</v>
      </c>
    </row>
    <row r="100" spans="1:4" x14ac:dyDescent="0.25">
      <c r="A100">
        <v>101088</v>
      </c>
      <c r="B100" s="48">
        <v>1</v>
      </c>
      <c r="C100" t="s">
        <v>916</v>
      </c>
      <c r="D100">
        <v>2508800</v>
      </c>
    </row>
    <row r="101" spans="1:4" x14ac:dyDescent="0.25">
      <c r="A101">
        <v>101129</v>
      </c>
      <c r="B101" s="48">
        <v>1</v>
      </c>
      <c r="C101" t="s">
        <v>943</v>
      </c>
      <c r="D101">
        <v>2461400</v>
      </c>
    </row>
    <row r="102" spans="1:4" x14ac:dyDescent="0.25">
      <c r="A102">
        <v>103003</v>
      </c>
      <c r="B102" s="48">
        <v>1</v>
      </c>
      <c r="C102" t="s">
        <v>1037</v>
      </c>
      <c r="D102">
        <v>2438600</v>
      </c>
    </row>
    <row r="103" spans="1:4" x14ac:dyDescent="0.25">
      <c r="A103">
        <v>101140</v>
      </c>
      <c r="B103" s="48">
        <v>1</v>
      </c>
      <c r="C103" t="s">
        <v>951</v>
      </c>
      <c r="D103">
        <v>2436900</v>
      </c>
    </row>
    <row r="104" spans="1:4" x14ac:dyDescent="0.25">
      <c r="A104">
        <v>101080</v>
      </c>
      <c r="B104" s="48">
        <v>1</v>
      </c>
      <c r="C104" t="s">
        <v>909</v>
      </c>
      <c r="D104">
        <v>2375800</v>
      </c>
    </row>
    <row r="105" spans="1:4" x14ac:dyDescent="0.25">
      <c r="A105">
        <v>101121</v>
      </c>
      <c r="B105" s="48">
        <v>1</v>
      </c>
      <c r="C105" t="s">
        <v>938</v>
      </c>
      <c r="D105">
        <v>2361500</v>
      </c>
    </row>
    <row r="106" spans="1:4" x14ac:dyDescent="0.25">
      <c r="A106">
        <v>102093</v>
      </c>
      <c r="B106" s="48">
        <v>1</v>
      </c>
      <c r="C106" t="s">
        <v>1013</v>
      </c>
      <c r="D106">
        <v>2341300</v>
      </c>
    </row>
    <row r="107" spans="1:4" x14ac:dyDescent="0.25">
      <c r="A107">
        <v>101156</v>
      </c>
      <c r="B107" s="48">
        <v>1</v>
      </c>
      <c r="C107" t="s">
        <v>958</v>
      </c>
      <c r="D107">
        <v>2217000</v>
      </c>
    </row>
    <row r="108" spans="1:4" x14ac:dyDescent="0.25">
      <c r="A108">
        <v>101047</v>
      </c>
      <c r="B108" s="48">
        <v>1</v>
      </c>
      <c r="C108" t="s">
        <v>885</v>
      </c>
      <c r="D108">
        <v>2212700</v>
      </c>
    </row>
    <row r="109" spans="1:4" x14ac:dyDescent="0.25">
      <c r="A109">
        <v>132015</v>
      </c>
      <c r="B109" s="48">
        <v>1</v>
      </c>
      <c r="C109" t="s">
        <v>1070</v>
      </c>
      <c r="D109">
        <v>2147800</v>
      </c>
    </row>
    <row r="110" spans="1:4" x14ac:dyDescent="0.25">
      <c r="A110">
        <v>103009</v>
      </c>
      <c r="B110" s="48">
        <v>1</v>
      </c>
      <c r="C110" t="s">
        <v>1042</v>
      </c>
      <c r="D110">
        <v>2140500</v>
      </c>
    </row>
    <row r="111" spans="1:4" x14ac:dyDescent="0.25">
      <c r="A111">
        <v>101084</v>
      </c>
      <c r="B111" s="48">
        <v>1</v>
      </c>
      <c r="C111" t="s">
        <v>912</v>
      </c>
      <c r="D111">
        <v>2112000</v>
      </c>
    </row>
    <row r="112" spans="1:4" x14ac:dyDescent="0.25">
      <c r="A112">
        <v>102074</v>
      </c>
      <c r="B112" s="48">
        <v>1</v>
      </c>
      <c r="C112" t="s">
        <v>1001</v>
      </c>
      <c r="D112">
        <v>2079200</v>
      </c>
    </row>
    <row r="113" spans="1:4" x14ac:dyDescent="0.25">
      <c r="A113">
        <v>101106</v>
      </c>
      <c r="B113" s="48">
        <v>1</v>
      </c>
      <c r="C113" t="s">
        <v>928</v>
      </c>
      <c r="D113">
        <v>2038300</v>
      </c>
    </row>
    <row r="114" spans="1:4" x14ac:dyDescent="0.25">
      <c r="A114">
        <v>102119</v>
      </c>
      <c r="B114" s="48">
        <v>1</v>
      </c>
      <c r="C114" t="s">
        <v>1032</v>
      </c>
      <c r="D114">
        <v>1852200</v>
      </c>
    </row>
    <row r="115" spans="1:4" x14ac:dyDescent="0.25">
      <c r="A115">
        <v>101061</v>
      </c>
      <c r="B115" s="48">
        <v>1</v>
      </c>
      <c r="C115" t="s">
        <v>894</v>
      </c>
      <c r="D115">
        <v>1835900</v>
      </c>
    </row>
    <row r="116" spans="1:4" x14ac:dyDescent="0.25">
      <c r="A116">
        <v>103026</v>
      </c>
      <c r="B116" s="48">
        <v>1</v>
      </c>
      <c r="C116" t="s">
        <v>1054</v>
      </c>
      <c r="D116">
        <v>1791800</v>
      </c>
    </row>
    <row r="117" spans="1:4" x14ac:dyDescent="0.25">
      <c r="A117">
        <v>101085</v>
      </c>
      <c r="B117" s="48">
        <v>1</v>
      </c>
      <c r="C117" t="s">
        <v>913</v>
      </c>
      <c r="D117">
        <v>1791000</v>
      </c>
    </row>
    <row r="118" spans="1:4" x14ac:dyDescent="0.25">
      <c r="A118">
        <v>132007</v>
      </c>
      <c r="B118" s="48">
        <v>1</v>
      </c>
      <c r="C118" t="s">
        <v>1064</v>
      </c>
      <c r="D118">
        <v>1755600</v>
      </c>
    </row>
    <row r="119" spans="1:4" x14ac:dyDescent="0.25">
      <c r="A119">
        <v>102050</v>
      </c>
      <c r="B119" s="48">
        <v>1</v>
      </c>
      <c r="C119" t="s">
        <v>988</v>
      </c>
      <c r="D119">
        <v>1655300</v>
      </c>
    </row>
    <row r="120" spans="1:4" x14ac:dyDescent="0.25">
      <c r="A120">
        <v>102089</v>
      </c>
      <c r="B120" s="48">
        <v>1</v>
      </c>
      <c r="C120" t="s">
        <v>1011</v>
      </c>
      <c r="D120">
        <v>1640400</v>
      </c>
    </row>
    <row r="121" spans="1:4" x14ac:dyDescent="0.25">
      <c r="A121">
        <v>132004</v>
      </c>
      <c r="B121" s="48">
        <v>1</v>
      </c>
      <c r="C121" t="s">
        <v>1062</v>
      </c>
      <c r="D121">
        <v>1629300</v>
      </c>
    </row>
    <row r="122" spans="1:4" x14ac:dyDescent="0.25">
      <c r="A122">
        <v>101050</v>
      </c>
      <c r="B122" s="48">
        <v>1</v>
      </c>
      <c r="C122" t="s">
        <v>888</v>
      </c>
      <c r="D122">
        <v>1602700</v>
      </c>
    </row>
    <row r="123" spans="1:4" x14ac:dyDescent="0.25">
      <c r="A123">
        <v>101124</v>
      </c>
      <c r="B123" s="48">
        <v>1</v>
      </c>
      <c r="C123" t="s">
        <v>939</v>
      </c>
      <c r="D123">
        <v>1531200</v>
      </c>
    </row>
    <row r="124" spans="1:4" x14ac:dyDescent="0.25">
      <c r="A124">
        <v>103017</v>
      </c>
      <c r="B124" s="48">
        <v>1</v>
      </c>
      <c r="C124" t="s">
        <v>1047</v>
      </c>
      <c r="D124">
        <v>1490500</v>
      </c>
    </row>
    <row r="125" spans="1:4" x14ac:dyDescent="0.25">
      <c r="A125">
        <v>132011</v>
      </c>
      <c r="B125" s="48">
        <v>1</v>
      </c>
      <c r="C125" t="s">
        <v>1068</v>
      </c>
      <c r="D125">
        <v>1485200</v>
      </c>
    </row>
    <row r="126" spans="1:4" x14ac:dyDescent="0.25">
      <c r="A126">
        <v>102075</v>
      </c>
      <c r="B126" s="48">
        <v>1</v>
      </c>
      <c r="C126" t="s">
        <v>1002</v>
      </c>
      <c r="D126">
        <v>1429900</v>
      </c>
    </row>
    <row r="127" spans="1:4" x14ac:dyDescent="0.25">
      <c r="A127">
        <v>102058</v>
      </c>
      <c r="B127" s="48">
        <v>1</v>
      </c>
      <c r="C127" t="s">
        <v>994</v>
      </c>
      <c r="D127">
        <v>1340600</v>
      </c>
    </row>
    <row r="128" spans="1:4" x14ac:dyDescent="0.25">
      <c r="A128">
        <v>101209</v>
      </c>
      <c r="B128" s="48">
        <v>1</v>
      </c>
      <c r="C128" t="s">
        <v>964</v>
      </c>
      <c r="D128">
        <v>1270600</v>
      </c>
    </row>
    <row r="129" spans="1:4" x14ac:dyDescent="0.25">
      <c r="A129">
        <v>103037</v>
      </c>
      <c r="B129" s="48">
        <v>1</v>
      </c>
      <c r="C129" t="s">
        <v>1058</v>
      </c>
      <c r="D129">
        <v>1204400</v>
      </c>
    </row>
    <row r="130" spans="1:4" x14ac:dyDescent="0.25">
      <c r="A130">
        <v>102077</v>
      </c>
      <c r="B130" s="48">
        <v>1</v>
      </c>
      <c r="C130" t="s">
        <v>1003</v>
      </c>
      <c r="D130">
        <v>1189700</v>
      </c>
    </row>
    <row r="131" spans="1:4" x14ac:dyDescent="0.25">
      <c r="A131">
        <v>102041</v>
      </c>
      <c r="B131" s="48">
        <v>1</v>
      </c>
      <c r="C131" t="s">
        <v>984</v>
      </c>
      <c r="D131">
        <v>1174900</v>
      </c>
    </row>
    <row r="132" spans="1:4" x14ac:dyDescent="0.25">
      <c r="A132">
        <v>102069</v>
      </c>
      <c r="B132" s="48">
        <v>1</v>
      </c>
      <c r="C132" t="s">
        <v>998</v>
      </c>
      <c r="D132">
        <v>1142000</v>
      </c>
    </row>
    <row r="133" spans="1:4" x14ac:dyDescent="0.25">
      <c r="A133">
        <v>103008</v>
      </c>
      <c r="B133" s="48">
        <v>1</v>
      </c>
      <c r="C133" t="s">
        <v>1041</v>
      </c>
      <c r="D133">
        <v>1119300</v>
      </c>
    </row>
    <row r="134" spans="1:4" x14ac:dyDescent="0.25">
      <c r="A134">
        <v>102044</v>
      </c>
      <c r="B134" s="48">
        <v>1</v>
      </c>
      <c r="C134" t="s">
        <v>986</v>
      </c>
      <c r="D134">
        <v>1110800</v>
      </c>
    </row>
    <row r="135" spans="1:4" x14ac:dyDescent="0.25">
      <c r="A135">
        <v>103022</v>
      </c>
      <c r="B135" s="48">
        <v>1</v>
      </c>
      <c r="C135" t="s">
        <v>1052</v>
      </c>
      <c r="D135">
        <v>1070800</v>
      </c>
    </row>
    <row r="136" spans="1:4" x14ac:dyDescent="0.25">
      <c r="A136">
        <v>102021</v>
      </c>
      <c r="B136" s="48">
        <v>1</v>
      </c>
      <c r="C136" t="s">
        <v>976</v>
      </c>
      <c r="D136">
        <v>1060900</v>
      </c>
    </row>
    <row r="137" spans="1:4" x14ac:dyDescent="0.25">
      <c r="A137">
        <v>101074</v>
      </c>
      <c r="B137" s="48">
        <v>1</v>
      </c>
      <c r="C137" t="s">
        <v>904</v>
      </c>
      <c r="D137">
        <v>1049600</v>
      </c>
    </row>
    <row r="138" spans="1:4" x14ac:dyDescent="0.25">
      <c r="A138">
        <v>102106</v>
      </c>
      <c r="B138" s="48">
        <v>1</v>
      </c>
      <c r="C138" t="s">
        <v>1022</v>
      </c>
      <c r="D138">
        <v>1044100</v>
      </c>
    </row>
    <row r="139" spans="1:4" x14ac:dyDescent="0.25">
      <c r="A139">
        <v>102099</v>
      </c>
      <c r="B139" s="48">
        <v>1</v>
      </c>
      <c r="C139" t="s">
        <v>1017</v>
      </c>
      <c r="D139">
        <v>1042700</v>
      </c>
    </row>
    <row r="140" spans="1:4" x14ac:dyDescent="0.25">
      <c r="A140">
        <v>101058</v>
      </c>
      <c r="B140" s="48">
        <v>1</v>
      </c>
      <c r="C140" t="s">
        <v>892</v>
      </c>
      <c r="D140">
        <v>1002200</v>
      </c>
    </row>
    <row r="141" spans="1:4" x14ac:dyDescent="0.25">
      <c r="A141">
        <v>102004</v>
      </c>
      <c r="B141" s="48">
        <v>1</v>
      </c>
      <c r="C141" t="s">
        <v>968</v>
      </c>
      <c r="D141">
        <v>998700</v>
      </c>
    </row>
    <row r="142" spans="1:4" x14ac:dyDescent="0.25">
      <c r="A142">
        <v>102081</v>
      </c>
      <c r="B142" s="48">
        <v>1</v>
      </c>
      <c r="C142" t="s">
        <v>1006</v>
      </c>
      <c r="D142">
        <v>896800</v>
      </c>
    </row>
    <row r="143" spans="1:4" x14ac:dyDescent="0.25">
      <c r="A143">
        <v>102057</v>
      </c>
      <c r="B143" s="48">
        <v>1</v>
      </c>
      <c r="C143" t="s">
        <v>993</v>
      </c>
      <c r="D143">
        <v>896700</v>
      </c>
    </row>
    <row r="144" spans="1:4" x14ac:dyDescent="0.25">
      <c r="A144">
        <v>101126</v>
      </c>
      <c r="B144" s="48">
        <v>1</v>
      </c>
      <c r="C144" t="s">
        <v>940</v>
      </c>
      <c r="D144">
        <v>879000</v>
      </c>
    </row>
    <row r="145" spans="1:4" x14ac:dyDescent="0.25">
      <c r="A145">
        <v>102082</v>
      </c>
      <c r="B145" s="48">
        <v>1</v>
      </c>
      <c r="C145" t="s">
        <v>1007</v>
      </c>
      <c r="D145">
        <v>873900</v>
      </c>
    </row>
    <row r="146" spans="1:4" x14ac:dyDescent="0.25">
      <c r="A146">
        <v>101055</v>
      </c>
      <c r="B146" s="48">
        <v>1</v>
      </c>
      <c r="C146" t="s">
        <v>891</v>
      </c>
      <c r="D146">
        <v>805500</v>
      </c>
    </row>
    <row r="147" spans="1:4" x14ac:dyDescent="0.25">
      <c r="A147">
        <v>101108</v>
      </c>
      <c r="B147" s="48">
        <v>1</v>
      </c>
      <c r="C147" t="s">
        <v>930</v>
      </c>
      <c r="D147">
        <v>782100</v>
      </c>
    </row>
    <row r="148" spans="1:4" x14ac:dyDescent="0.25">
      <c r="A148">
        <v>102102</v>
      </c>
      <c r="B148" s="48">
        <v>1</v>
      </c>
      <c r="C148" t="s">
        <v>1020</v>
      </c>
      <c r="D148">
        <v>780300</v>
      </c>
    </row>
    <row r="149" spans="1:4" x14ac:dyDescent="0.25">
      <c r="A149">
        <v>132008</v>
      </c>
      <c r="B149" s="48">
        <v>1</v>
      </c>
      <c r="C149" t="s">
        <v>1065</v>
      </c>
      <c r="D149">
        <v>776500</v>
      </c>
    </row>
    <row r="150" spans="1:4" x14ac:dyDescent="0.25">
      <c r="A150">
        <v>102108</v>
      </c>
      <c r="B150" s="48">
        <v>1</v>
      </c>
      <c r="C150" t="s">
        <v>1024</v>
      </c>
      <c r="D150">
        <v>774600</v>
      </c>
    </row>
    <row r="151" spans="1:4" x14ac:dyDescent="0.25">
      <c r="A151">
        <v>102005</v>
      </c>
      <c r="B151" s="48">
        <v>1</v>
      </c>
      <c r="C151" t="s">
        <v>969</v>
      </c>
      <c r="D151">
        <v>734600</v>
      </c>
    </row>
    <row r="152" spans="1:4" x14ac:dyDescent="0.25">
      <c r="A152">
        <v>101114</v>
      </c>
      <c r="B152" s="48">
        <v>1</v>
      </c>
      <c r="C152" t="s">
        <v>934</v>
      </c>
      <c r="D152">
        <v>722600</v>
      </c>
    </row>
    <row r="153" spans="1:4" x14ac:dyDescent="0.25">
      <c r="A153">
        <v>102116</v>
      </c>
      <c r="B153" s="48">
        <v>1</v>
      </c>
      <c r="C153" t="s">
        <v>1030</v>
      </c>
      <c r="D153">
        <v>714500</v>
      </c>
    </row>
    <row r="154" spans="1:4" x14ac:dyDescent="0.25">
      <c r="A154">
        <v>103005</v>
      </c>
      <c r="B154" s="48">
        <v>1</v>
      </c>
      <c r="C154" t="s">
        <v>1039</v>
      </c>
      <c r="D154">
        <v>706900</v>
      </c>
    </row>
    <row r="155" spans="1:4" x14ac:dyDescent="0.25">
      <c r="A155">
        <v>101051</v>
      </c>
      <c r="B155" s="48">
        <v>1</v>
      </c>
      <c r="C155" t="s">
        <v>889</v>
      </c>
      <c r="D155">
        <v>701400</v>
      </c>
    </row>
    <row r="156" spans="1:4" x14ac:dyDescent="0.25">
      <c r="A156">
        <v>102087</v>
      </c>
      <c r="B156" s="48">
        <v>1</v>
      </c>
      <c r="C156" t="s">
        <v>1009</v>
      </c>
      <c r="D156">
        <v>700300</v>
      </c>
    </row>
    <row r="157" spans="1:4" x14ac:dyDescent="0.25">
      <c r="A157">
        <v>101089</v>
      </c>
      <c r="B157" s="48">
        <v>1</v>
      </c>
      <c r="C157" t="s">
        <v>917</v>
      </c>
      <c r="D157">
        <v>687800</v>
      </c>
    </row>
    <row r="158" spans="1:4" x14ac:dyDescent="0.25">
      <c r="A158">
        <v>102009</v>
      </c>
      <c r="B158" s="48">
        <v>1</v>
      </c>
      <c r="C158" t="s">
        <v>970</v>
      </c>
      <c r="D158">
        <v>684500</v>
      </c>
    </row>
    <row r="159" spans="1:4" x14ac:dyDescent="0.25">
      <c r="A159">
        <v>102043</v>
      </c>
      <c r="B159" s="48">
        <v>1</v>
      </c>
      <c r="C159" t="s">
        <v>985</v>
      </c>
      <c r="D159">
        <v>681000</v>
      </c>
    </row>
    <row r="160" spans="1:4" x14ac:dyDescent="0.25">
      <c r="A160">
        <v>101048</v>
      </c>
      <c r="B160" s="48">
        <v>1</v>
      </c>
      <c r="C160" t="s">
        <v>886</v>
      </c>
      <c r="D160">
        <v>679700</v>
      </c>
    </row>
    <row r="161" spans="1:4" x14ac:dyDescent="0.25">
      <c r="A161">
        <v>101109</v>
      </c>
      <c r="B161" s="48">
        <v>1</v>
      </c>
      <c r="C161" t="s">
        <v>931</v>
      </c>
      <c r="D161">
        <v>672800</v>
      </c>
    </row>
    <row r="162" spans="1:4" x14ac:dyDescent="0.25">
      <c r="A162">
        <v>102086</v>
      </c>
      <c r="B162" s="48">
        <v>1</v>
      </c>
      <c r="C162" t="s">
        <v>1008</v>
      </c>
      <c r="D162">
        <v>609000</v>
      </c>
    </row>
    <row r="163" spans="1:4" x14ac:dyDescent="0.25">
      <c r="A163">
        <v>101127</v>
      </c>
      <c r="B163" s="48">
        <v>1</v>
      </c>
      <c r="C163" t="s">
        <v>941</v>
      </c>
      <c r="D163">
        <v>602100</v>
      </c>
    </row>
    <row r="164" spans="1:4" x14ac:dyDescent="0.25">
      <c r="A164">
        <v>102110</v>
      </c>
      <c r="B164" s="48">
        <v>1</v>
      </c>
      <c r="C164" t="s">
        <v>1026</v>
      </c>
      <c r="D164">
        <v>593200</v>
      </c>
    </row>
    <row r="165" spans="1:4" x14ac:dyDescent="0.25">
      <c r="A165">
        <v>102092</v>
      </c>
      <c r="B165" s="48">
        <v>1</v>
      </c>
      <c r="C165" t="s">
        <v>1012</v>
      </c>
      <c r="D165">
        <v>553000</v>
      </c>
    </row>
    <row r="166" spans="1:4" x14ac:dyDescent="0.25">
      <c r="A166">
        <v>101066</v>
      </c>
      <c r="B166" s="48">
        <v>1</v>
      </c>
      <c r="C166" t="s">
        <v>897</v>
      </c>
      <c r="D166">
        <v>488800</v>
      </c>
    </row>
    <row r="167" spans="1:4" x14ac:dyDescent="0.25">
      <c r="A167">
        <v>102067</v>
      </c>
      <c r="B167" s="48">
        <v>1</v>
      </c>
      <c r="C167" t="s">
        <v>997</v>
      </c>
      <c r="D167">
        <v>477600</v>
      </c>
    </row>
    <row r="168" spans="1:4" x14ac:dyDescent="0.25">
      <c r="A168">
        <v>101065</v>
      </c>
      <c r="B168" s="48">
        <v>1</v>
      </c>
      <c r="C168" t="s">
        <v>896</v>
      </c>
      <c r="D168">
        <v>455100</v>
      </c>
    </row>
    <row r="169" spans="1:4" x14ac:dyDescent="0.25">
      <c r="A169">
        <v>101087</v>
      </c>
      <c r="B169" s="48">
        <v>1</v>
      </c>
      <c r="C169" t="s">
        <v>915</v>
      </c>
      <c r="D169">
        <v>447600</v>
      </c>
    </row>
    <row r="170" spans="1:4" x14ac:dyDescent="0.25">
      <c r="A170">
        <v>102111</v>
      </c>
      <c r="B170" s="48">
        <v>1</v>
      </c>
      <c r="C170" t="s">
        <v>1027</v>
      </c>
      <c r="D170">
        <v>420000</v>
      </c>
    </row>
    <row r="171" spans="1:4" x14ac:dyDescent="0.25">
      <c r="A171">
        <v>102035</v>
      </c>
      <c r="B171" s="48">
        <v>1</v>
      </c>
      <c r="C171" t="s">
        <v>980</v>
      </c>
      <c r="D171">
        <v>416100</v>
      </c>
    </row>
    <row r="172" spans="1:4" x14ac:dyDescent="0.25">
      <c r="A172">
        <v>102097</v>
      </c>
      <c r="B172" s="48">
        <v>1</v>
      </c>
      <c r="C172" t="s">
        <v>1016</v>
      </c>
      <c r="D172">
        <v>406200</v>
      </c>
    </row>
    <row r="173" spans="1:4" x14ac:dyDescent="0.25">
      <c r="A173">
        <v>102063</v>
      </c>
      <c r="B173" s="48">
        <v>1</v>
      </c>
      <c r="C173" t="s">
        <v>995</v>
      </c>
      <c r="D173">
        <v>382200</v>
      </c>
    </row>
    <row r="174" spans="1:4" x14ac:dyDescent="0.25">
      <c r="A174">
        <v>102023</v>
      </c>
      <c r="B174" s="48">
        <v>1</v>
      </c>
      <c r="C174" t="s">
        <v>977</v>
      </c>
      <c r="D174">
        <v>378400</v>
      </c>
    </row>
    <row r="175" spans="1:4" x14ac:dyDescent="0.25">
      <c r="A175">
        <v>101090</v>
      </c>
      <c r="B175" s="48">
        <v>1</v>
      </c>
      <c r="C175" t="s">
        <v>918</v>
      </c>
      <c r="D175">
        <v>373100</v>
      </c>
    </row>
    <row r="176" spans="1:4" x14ac:dyDescent="0.25">
      <c r="A176">
        <v>102051</v>
      </c>
      <c r="B176" s="48">
        <v>1</v>
      </c>
      <c r="C176" t="s">
        <v>989</v>
      </c>
      <c r="D176">
        <v>314700</v>
      </c>
    </row>
    <row r="177" spans="1:4" x14ac:dyDescent="0.25">
      <c r="A177">
        <v>102094</v>
      </c>
      <c r="B177" s="48">
        <v>1</v>
      </c>
      <c r="C177" t="s">
        <v>1014</v>
      </c>
      <c r="D177">
        <v>311300</v>
      </c>
    </row>
    <row r="178" spans="1:4" x14ac:dyDescent="0.25">
      <c r="A178">
        <v>101097</v>
      </c>
      <c r="B178" s="48">
        <v>1</v>
      </c>
      <c r="C178" t="s">
        <v>921</v>
      </c>
      <c r="D178">
        <v>310800</v>
      </c>
    </row>
    <row r="179" spans="1:4" x14ac:dyDescent="0.25">
      <c r="A179">
        <v>101077</v>
      </c>
      <c r="B179" s="48">
        <v>1</v>
      </c>
      <c r="C179" t="s">
        <v>906</v>
      </c>
      <c r="D179">
        <v>307600</v>
      </c>
    </row>
    <row r="180" spans="1:4" x14ac:dyDescent="0.25">
      <c r="A180">
        <v>102013</v>
      </c>
      <c r="B180" s="48">
        <v>1</v>
      </c>
      <c r="C180" t="s">
        <v>972</v>
      </c>
      <c r="D180">
        <v>303200</v>
      </c>
    </row>
    <row r="181" spans="1:4" x14ac:dyDescent="0.25">
      <c r="A181">
        <v>102016</v>
      </c>
      <c r="B181" s="48">
        <v>1</v>
      </c>
      <c r="C181" t="s">
        <v>974</v>
      </c>
      <c r="D181">
        <v>299800</v>
      </c>
    </row>
    <row r="182" spans="1:4" x14ac:dyDescent="0.25">
      <c r="A182">
        <v>101079</v>
      </c>
      <c r="B182" s="48">
        <v>1</v>
      </c>
      <c r="C182" t="s">
        <v>908</v>
      </c>
      <c r="D182">
        <v>267400</v>
      </c>
    </row>
    <row r="183" spans="1:4" x14ac:dyDescent="0.25">
      <c r="A183">
        <v>101105</v>
      </c>
      <c r="B183" s="48">
        <v>1</v>
      </c>
      <c r="C183" t="s">
        <v>927</v>
      </c>
      <c r="D183">
        <v>259900</v>
      </c>
    </row>
    <row r="184" spans="1:4" x14ac:dyDescent="0.25">
      <c r="A184">
        <v>102015</v>
      </c>
      <c r="B184" s="48">
        <v>1</v>
      </c>
      <c r="C184" t="s">
        <v>973</v>
      </c>
      <c r="D184">
        <v>246200</v>
      </c>
    </row>
    <row r="185" spans="1:4" x14ac:dyDescent="0.25">
      <c r="A185">
        <v>102046</v>
      </c>
      <c r="B185" s="48">
        <v>1</v>
      </c>
      <c r="C185" t="s">
        <v>987</v>
      </c>
      <c r="D185">
        <v>237300</v>
      </c>
    </row>
    <row r="186" spans="1:4" x14ac:dyDescent="0.25">
      <c r="A186">
        <v>103035</v>
      </c>
      <c r="B186" s="48">
        <v>1</v>
      </c>
      <c r="C186" t="s">
        <v>1056</v>
      </c>
      <c r="D186">
        <v>216000</v>
      </c>
    </row>
    <row r="187" spans="1:4" x14ac:dyDescent="0.25">
      <c r="A187">
        <v>132009</v>
      </c>
      <c r="B187" s="48">
        <v>1</v>
      </c>
      <c r="C187" t="s">
        <v>1066</v>
      </c>
      <c r="D187">
        <v>212700</v>
      </c>
    </row>
    <row r="188" spans="1:4" x14ac:dyDescent="0.25">
      <c r="A188">
        <v>102002</v>
      </c>
      <c r="B188" s="48">
        <v>1</v>
      </c>
      <c r="C188" t="s">
        <v>966</v>
      </c>
      <c r="D188">
        <v>196700</v>
      </c>
    </row>
    <row r="189" spans="1:4" x14ac:dyDescent="0.25">
      <c r="A189">
        <v>103019</v>
      </c>
      <c r="B189" s="48">
        <v>1</v>
      </c>
      <c r="C189" t="s">
        <v>1049</v>
      </c>
      <c r="D189">
        <v>191100</v>
      </c>
    </row>
    <row r="190" spans="1:4" x14ac:dyDescent="0.25">
      <c r="A190">
        <v>102078</v>
      </c>
      <c r="B190" s="48">
        <v>1</v>
      </c>
      <c r="C190" t="s">
        <v>1004</v>
      </c>
      <c r="D190">
        <v>190800</v>
      </c>
    </row>
    <row r="191" spans="1:4" x14ac:dyDescent="0.25">
      <c r="A191">
        <v>102103</v>
      </c>
      <c r="B191" s="48">
        <v>1</v>
      </c>
      <c r="C191" t="s">
        <v>1021</v>
      </c>
      <c r="D191">
        <v>190000</v>
      </c>
    </row>
    <row r="192" spans="1:4" x14ac:dyDescent="0.25">
      <c r="A192">
        <v>102010</v>
      </c>
      <c r="B192" s="48">
        <v>1</v>
      </c>
      <c r="C192" t="s">
        <v>971</v>
      </c>
      <c r="D192">
        <v>188600</v>
      </c>
    </row>
    <row r="193" spans="1:4" x14ac:dyDescent="0.25">
      <c r="A193">
        <v>101081</v>
      </c>
      <c r="B193" s="48">
        <v>1</v>
      </c>
      <c r="C193" t="s">
        <v>910</v>
      </c>
      <c r="D193">
        <v>188000</v>
      </c>
    </row>
    <row r="194" spans="1:4" x14ac:dyDescent="0.25">
      <c r="A194">
        <v>101160</v>
      </c>
      <c r="B194" s="48">
        <v>1</v>
      </c>
      <c r="C194" t="s">
        <v>961</v>
      </c>
      <c r="D194">
        <v>167700</v>
      </c>
    </row>
    <row r="195" spans="1:4" x14ac:dyDescent="0.25">
      <c r="A195">
        <v>101147</v>
      </c>
      <c r="B195" s="48">
        <v>1</v>
      </c>
      <c r="C195" t="s">
        <v>955</v>
      </c>
      <c r="D195">
        <v>166800</v>
      </c>
    </row>
    <row r="196" spans="1:4" x14ac:dyDescent="0.25">
      <c r="A196">
        <v>103034</v>
      </c>
      <c r="B196" s="48">
        <v>1</v>
      </c>
      <c r="C196" t="s">
        <v>767</v>
      </c>
      <c r="D196">
        <v>157000</v>
      </c>
    </row>
    <row r="197" spans="1:4" x14ac:dyDescent="0.25">
      <c r="A197">
        <v>102054</v>
      </c>
      <c r="B197" s="48">
        <v>1</v>
      </c>
      <c r="C197" t="s">
        <v>991</v>
      </c>
      <c r="D197">
        <v>154400</v>
      </c>
    </row>
    <row r="198" spans="1:4" x14ac:dyDescent="0.25">
      <c r="A198">
        <v>102003</v>
      </c>
      <c r="B198" s="48">
        <v>1</v>
      </c>
      <c r="C198" t="s">
        <v>967</v>
      </c>
      <c r="D198">
        <v>153300</v>
      </c>
    </row>
    <row r="199" spans="1:4" x14ac:dyDescent="0.25">
      <c r="A199">
        <v>101158</v>
      </c>
      <c r="B199" s="48">
        <v>1</v>
      </c>
      <c r="C199" t="s">
        <v>960</v>
      </c>
      <c r="D199">
        <v>142800</v>
      </c>
    </row>
    <row r="200" spans="1:4" x14ac:dyDescent="0.25">
      <c r="A200">
        <v>101070</v>
      </c>
      <c r="B200" s="48">
        <v>1</v>
      </c>
      <c r="C200" t="s">
        <v>901</v>
      </c>
      <c r="D200">
        <v>141800</v>
      </c>
    </row>
    <row r="201" spans="1:4" x14ac:dyDescent="0.25">
      <c r="A201">
        <v>103062</v>
      </c>
      <c r="B201" s="48">
        <v>1</v>
      </c>
      <c r="C201" t="s">
        <v>1059</v>
      </c>
      <c r="D201">
        <v>141800</v>
      </c>
    </row>
    <row r="202" spans="1:4" x14ac:dyDescent="0.25">
      <c r="A202">
        <v>102034</v>
      </c>
      <c r="B202" s="48">
        <v>1</v>
      </c>
      <c r="C202" t="s">
        <v>979</v>
      </c>
      <c r="D202">
        <v>139200</v>
      </c>
    </row>
    <row r="203" spans="1:4" x14ac:dyDescent="0.25">
      <c r="A203">
        <v>101099</v>
      </c>
      <c r="B203" s="48">
        <v>1</v>
      </c>
      <c r="C203" t="s">
        <v>923</v>
      </c>
      <c r="D203">
        <v>130500</v>
      </c>
    </row>
    <row r="204" spans="1:4" x14ac:dyDescent="0.25">
      <c r="A204">
        <v>103014</v>
      </c>
      <c r="B204" s="48">
        <v>1</v>
      </c>
      <c r="C204" t="s">
        <v>1045</v>
      </c>
      <c r="D204">
        <v>130200</v>
      </c>
    </row>
    <row r="205" spans="1:4" x14ac:dyDescent="0.25">
      <c r="A205">
        <v>102101</v>
      </c>
      <c r="B205" s="48">
        <v>1</v>
      </c>
      <c r="C205" t="s">
        <v>1019</v>
      </c>
      <c r="D205">
        <v>114000</v>
      </c>
    </row>
    <row r="206" spans="1:4" x14ac:dyDescent="0.25">
      <c r="A206">
        <v>103013</v>
      </c>
      <c r="B206" s="48">
        <v>1</v>
      </c>
      <c r="C206" t="s">
        <v>1044</v>
      </c>
      <c r="D206">
        <v>112800</v>
      </c>
    </row>
    <row r="207" spans="1:4" x14ac:dyDescent="0.25">
      <c r="A207">
        <v>101102</v>
      </c>
      <c r="B207" s="48">
        <v>1</v>
      </c>
      <c r="C207" t="s">
        <v>925</v>
      </c>
      <c r="D207">
        <v>108400</v>
      </c>
    </row>
    <row r="208" spans="1:4" x14ac:dyDescent="0.25">
      <c r="A208">
        <v>102070</v>
      </c>
      <c r="B208" s="48">
        <v>1</v>
      </c>
      <c r="C208" t="s">
        <v>999</v>
      </c>
      <c r="D208">
        <v>107200</v>
      </c>
    </row>
    <row r="209" spans="1:4" x14ac:dyDescent="0.25">
      <c r="A209">
        <v>101135</v>
      </c>
      <c r="B209" s="48">
        <v>1</v>
      </c>
      <c r="C209" t="s">
        <v>948</v>
      </c>
      <c r="D209">
        <v>106500</v>
      </c>
    </row>
    <row r="210" spans="1:4" x14ac:dyDescent="0.25">
      <c r="A210">
        <v>102118</v>
      </c>
      <c r="B210" s="48">
        <v>1</v>
      </c>
      <c r="C210" t="s">
        <v>1031</v>
      </c>
      <c r="D210">
        <v>90000</v>
      </c>
    </row>
    <row r="211" spans="1:4" x14ac:dyDescent="0.25">
      <c r="A211">
        <v>102114</v>
      </c>
      <c r="B211" s="48">
        <v>1</v>
      </c>
      <c r="C211" t="s">
        <v>1029</v>
      </c>
      <c r="D211">
        <v>82400</v>
      </c>
    </row>
    <row r="212" spans="1:4" x14ac:dyDescent="0.25">
      <c r="A212">
        <v>101115</v>
      </c>
      <c r="B212" s="48">
        <v>1</v>
      </c>
      <c r="C212" t="s">
        <v>935</v>
      </c>
      <c r="D212">
        <v>80600</v>
      </c>
    </row>
    <row r="213" spans="1:4" x14ac:dyDescent="0.25">
      <c r="A213">
        <v>102088</v>
      </c>
      <c r="B213" s="48">
        <v>1</v>
      </c>
      <c r="C213" t="s">
        <v>1010</v>
      </c>
      <c r="D213">
        <v>73700</v>
      </c>
    </row>
    <row r="214" spans="1:4" x14ac:dyDescent="0.25">
      <c r="A214">
        <v>102113</v>
      </c>
      <c r="B214" s="48">
        <v>1</v>
      </c>
      <c r="C214" t="s">
        <v>1028</v>
      </c>
      <c r="D214">
        <v>72000</v>
      </c>
    </row>
    <row r="215" spans="1:4" x14ac:dyDescent="0.25">
      <c r="A215">
        <v>102109</v>
      </c>
      <c r="B215" s="48">
        <v>1</v>
      </c>
      <c r="C215" t="s">
        <v>1025</v>
      </c>
      <c r="D215">
        <v>64000</v>
      </c>
    </row>
    <row r="216" spans="1:4" x14ac:dyDescent="0.25">
      <c r="A216">
        <v>102036</v>
      </c>
      <c r="B216" s="48">
        <v>1</v>
      </c>
      <c r="C216" t="s">
        <v>981</v>
      </c>
      <c r="D216">
        <v>62000</v>
      </c>
    </row>
    <row r="217" spans="1:4" x14ac:dyDescent="0.25">
      <c r="A217">
        <v>101117</v>
      </c>
      <c r="B217" s="48">
        <v>1</v>
      </c>
      <c r="C217" t="s">
        <v>936</v>
      </c>
      <c r="D217">
        <v>61200</v>
      </c>
    </row>
    <row r="218" spans="1:4" x14ac:dyDescent="0.25">
      <c r="A218">
        <v>102100</v>
      </c>
      <c r="B218" s="48">
        <v>1</v>
      </c>
      <c r="C218" t="s">
        <v>1018</v>
      </c>
      <c r="D218">
        <v>60600</v>
      </c>
    </row>
    <row r="219" spans="1:4" x14ac:dyDescent="0.25">
      <c r="A219">
        <v>101136</v>
      </c>
      <c r="B219" s="48">
        <v>1</v>
      </c>
      <c r="C219" t="s">
        <v>949</v>
      </c>
      <c r="D219">
        <v>60100</v>
      </c>
    </row>
    <row r="220" spans="1:4" x14ac:dyDescent="0.25">
      <c r="A220">
        <v>132013</v>
      </c>
      <c r="B220" s="48">
        <v>1</v>
      </c>
      <c r="C220" t="s">
        <v>1069</v>
      </c>
      <c r="D220">
        <v>43700</v>
      </c>
    </row>
    <row r="221" spans="1:4" x14ac:dyDescent="0.25">
      <c r="A221">
        <v>101153</v>
      </c>
      <c r="B221" s="48">
        <v>1</v>
      </c>
      <c r="C221" t="s">
        <v>957</v>
      </c>
      <c r="D221">
        <v>26600</v>
      </c>
    </row>
    <row r="222" spans="1:4" x14ac:dyDescent="0.25">
      <c r="A222">
        <v>101005</v>
      </c>
      <c r="B222" s="48">
        <v>1</v>
      </c>
      <c r="C222" t="s">
        <v>865</v>
      </c>
      <c r="D222">
        <v>0</v>
      </c>
    </row>
    <row r="223" spans="1:4" x14ac:dyDescent="0.25">
      <c r="A223">
        <v>101008</v>
      </c>
      <c r="B223" s="48">
        <v>1</v>
      </c>
      <c r="C223" t="s">
        <v>866</v>
      </c>
      <c r="D223">
        <v>-963100</v>
      </c>
    </row>
    <row r="224" spans="1:4" x14ac:dyDescent="0.25">
      <c r="A224">
        <v>209001</v>
      </c>
      <c r="B224" s="48">
        <v>2</v>
      </c>
      <c r="C224" t="s">
        <v>1075</v>
      </c>
      <c r="D224">
        <v>2805097470</v>
      </c>
    </row>
    <row r="225" spans="1:4" x14ac:dyDescent="0.25">
      <c r="A225">
        <v>209002</v>
      </c>
      <c r="B225" s="48">
        <v>2</v>
      </c>
      <c r="C225" t="s">
        <v>1076</v>
      </c>
      <c r="D225">
        <v>221334800</v>
      </c>
    </row>
    <row r="226" spans="1:4" x14ac:dyDescent="0.25">
      <c r="A226">
        <v>209006</v>
      </c>
      <c r="B226" s="48">
        <v>2</v>
      </c>
      <c r="C226" t="s">
        <v>1080</v>
      </c>
      <c r="D226">
        <v>208385400</v>
      </c>
    </row>
    <row r="227" spans="1:4" x14ac:dyDescent="0.25">
      <c r="A227">
        <v>209004</v>
      </c>
      <c r="B227" s="48">
        <v>2</v>
      </c>
      <c r="C227" t="s">
        <v>1078</v>
      </c>
      <c r="D227">
        <v>153478880</v>
      </c>
    </row>
    <row r="228" spans="1:4" x14ac:dyDescent="0.25">
      <c r="A228">
        <v>209008</v>
      </c>
      <c r="B228" s="48">
        <v>2</v>
      </c>
      <c r="C228" t="s">
        <v>1082</v>
      </c>
      <c r="D228">
        <v>92494700</v>
      </c>
    </row>
    <row r="229" spans="1:4" x14ac:dyDescent="0.25">
      <c r="A229">
        <v>209126</v>
      </c>
      <c r="B229" s="48">
        <v>2</v>
      </c>
      <c r="C229" t="s">
        <v>1185</v>
      </c>
      <c r="D229">
        <v>68249000</v>
      </c>
    </row>
    <row r="230" spans="1:4" x14ac:dyDescent="0.25">
      <c r="A230">
        <v>209084</v>
      </c>
      <c r="B230" s="48">
        <v>2</v>
      </c>
      <c r="C230" t="s">
        <v>1147</v>
      </c>
      <c r="D230">
        <v>60854300</v>
      </c>
    </row>
    <row r="231" spans="1:4" x14ac:dyDescent="0.25">
      <c r="A231">
        <v>209023</v>
      </c>
      <c r="B231" s="48">
        <v>2</v>
      </c>
      <c r="C231" t="s">
        <v>1095</v>
      </c>
      <c r="D231">
        <v>43537600</v>
      </c>
    </row>
    <row r="232" spans="1:4" x14ac:dyDescent="0.25">
      <c r="A232">
        <v>209039</v>
      </c>
      <c r="B232" s="48">
        <v>2</v>
      </c>
      <c r="C232" t="s">
        <v>1109</v>
      </c>
      <c r="D232">
        <v>41177000</v>
      </c>
    </row>
    <row r="233" spans="1:4" x14ac:dyDescent="0.25">
      <c r="A233">
        <v>209019</v>
      </c>
      <c r="B233" s="48">
        <v>2</v>
      </c>
      <c r="C233" t="s">
        <v>1091</v>
      </c>
      <c r="D233">
        <v>39813700</v>
      </c>
    </row>
    <row r="234" spans="1:4" x14ac:dyDescent="0.25">
      <c r="A234">
        <v>209122</v>
      </c>
      <c r="B234" s="48">
        <v>2</v>
      </c>
      <c r="C234" t="s">
        <v>1181</v>
      </c>
      <c r="D234">
        <v>39405300</v>
      </c>
    </row>
    <row r="235" spans="1:4" x14ac:dyDescent="0.25">
      <c r="A235">
        <v>209102</v>
      </c>
      <c r="B235" s="48">
        <v>2</v>
      </c>
      <c r="C235" t="s">
        <v>1162</v>
      </c>
      <c r="D235">
        <v>36138500</v>
      </c>
    </row>
    <row r="236" spans="1:4" x14ac:dyDescent="0.25">
      <c r="A236">
        <v>209003</v>
      </c>
      <c r="B236" s="48">
        <v>2</v>
      </c>
      <c r="C236" t="s">
        <v>1077</v>
      </c>
      <c r="D236">
        <v>34326200</v>
      </c>
    </row>
    <row r="237" spans="1:4" x14ac:dyDescent="0.25">
      <c r="A237">
        <v>209080</v>
      </c>
      <c r="B237" s="48">
        <v>2</v>
      </c>
      <c r="C237" t="s">
        <v>1143</v>
      </c>
      <c r="D237">
        <v>32943800</v>
      </c>
    </row>
    <row r="238" spans="1:4" x14ac:dyDescent="0.25">
      <c r="A238">
        <v>209058</v>
      </c>
      <c r="B238" s="48">
        <v>2</v>
      </c>
      <c r="C238" t="s">
        <v>1125</v>
      </c>
      <c r="D238">
        <v>28184700</v>
      </c>
    </row>
    <row r="239" spans="1:4" x14ac:dyDescent="0.25">
      <c r="A239">
        <v>209007</v>
      </c>
      <c r="B239" s="48">
        <v>2</v>
      </c>
      <c r="C239" t="s">
        <v>1081</v>
      </c>
      <c r="D239">
        <v>27810000</v>
      </c>
    </row>
    <row r="240" spans="1:4" x14ac:dyDescent="0.25">
      <c r="A240">
        <v>209105</v>
      </c>
      <c r="B240" s="48">
        <v>2</v>
      </c>
      <c r="C240" t="s">
        <v>1165</v>
      </c>
      <c r="D240">
        <v>27594000</v>
      </c>
    </row>
    <row r="241" spans="1:4" x14ac:dyDescent="0.25">
      <c r="A241">
        <v>209014</v>
      </c>
      <c r="B241" s="48">
        <v>2</v>
      </c>
      <c r="C241" t="s">
        <v>1086</v>
      </c>
      <c r="D241">
        <v>26590790</v>
      </c>
    </row>
    <row r="242" spans="1:4" x14ac:dyDescent="0.25">
      <c r="A242">
        <v>209065</v>
      </c>
      <c r="B242" s="48">
        <v>2</v>
      </c>
      <c r="C242" t="s">
        <v>1131</v>
      </c>
      <c r="D242">
        <v>25810900</v>
      </c>
    </row>
    <row r="243" spans="1:4" x14ac:dyDescent="0.25">
      <c r="A243">
        <v>209095</v>
      </c>
      <c r="B243" s="48">
        <v>2</v>
      </c>
      <c r="C243" t="s">
        <v>1155</v>
      </c>
      <c r="D243">
        <v>24261100</v>
      </c>
    </row>
    <row r="244" spans="1:4" x14ac:dyDescent="0.25">
      <c r="A244">
        <v>211001</v>
      </c>
      <c r="B244" s="48">
        <v>2</v>
      </c>
      <c r="C244" t="s">
        <v>1188</v>
      </c>
      <c r="D244">
        <v>24106900</v>
      </c>
    </row>
    <row r="245" spans="1:4" x14ac:dyDescent="0.25">
      <c r="A245">
        <v>209101</v>
      </c>
      <c r="B245" s="48">
        <v>2</v>
      </c>
      <c r="C245" t="s">
        <v>1161</v>
      </c>
      <c r="D245">
        <v>23759700</v>
      </c>
    </row>
    <row r="246" spans="1:4" x14ac:dyDescent="0.25">
      <c r="A246">
        <v>209005</v>
      </c>
      <c r="B246" s="48">
        <v>2</v>
      </c>
      <c r="C246" t="s">
        <v>1079</v>
      </c>
      <c r="D246">
        <v>23436500</v>
      </c>
    </row>
    <row r="247" spans="1:4" x14ac:dyDescent="0.25">
      <c r="A247">
        <v>209113</v>
      </c>
      <c r="B247" s="48">
        <v>2</v>
      </c>
      <c r="C247" t="s">
        <v>1173</v>
      </c>
      <c r="D247">
        <v>18413200</v>
      </c>
    </row>
    <row r="248" spans="1:4" x14ac:dyDescent="0.25">
      <c r="A248">
        <v>209083</v>
      </c>
      <c r="B248" s="48">
        <v>2</v>
      </c>
      <c r="C248" t="s">
        <v>1146</v>
      </c>
      <c r="D248">
        <v>17936200</v>
      </c>
    </row>
    <row r="249" spans="1:4" x14ac:dyDescent="0.25">
      <c r="A249">
        <v>209047</v>
      </c>
      <c r="B249" s="48">
        <v>2</v>
      </c>
      <c r="C249" t="s">
        <v>1116</v>
      </c>
      <c r="D249">
        <v>17859600</v>
      </c>
    </row>
    <row r="250" spans="1:4" x14ac:dyDescent="0.25">
      <c r="A250">
        <v>209031</v>
      </c>
      <c r="B250" s="48">
        <v>2</v>
      </c>
      <c r="C250" t="s">
        <v>972</v>
      </c>
      <c r="D250">
        <v>17240400</v>
      </c>
    </row>
    <row r="251" spans="1:4" x14ac:dyDescent="0.25">
      <c r="A251">
        <v>209082</v>
      </c>
      <c r="B251" s="48">
        <v>2</v>
      </c>
      <c r="C251" t="s">
        <v>1145</v>
      </c>
      <c r="D251">
        <v>16483530</v>
      </c>
    </row>
    <row r="252" spans="1:4" x14ac:dyDescent="0.25">
      <c r="A252">
        <v>209013</v>
      </c>
      <c r="B252" s="48">
        <v>2</v>
      </c>
      <c r="C252" t="s">
        <v>1085</v>
      </c>
      <c r="D252">
        <v>16235400</v>
      </c>
    </row>
    <row r="253" spans="1:4" x14ac:dyDescent="0.25">
      <c r="A253">
        <v>209053</v>
      </c>
      <c r="B253" s="48">
        <v>2</v>
      </c>
      <c r="C253" t="s">
        <v>1122</v>
      </c>
      <c r="D253">
        <v>13295400</v>
      </c>
    </row>
    <row r="254" spans="1:4" x14ac:dyDescent="0.25">
      <c r="A254">
        <v>209042</v>
      </c>
      <c r="B254" s="48">
        <v>2</v>
      </c>
      <c r="C254" t="s">
        <v>1112</v>
      </c>
      <c r="D254">
        <v>13114900</v>
      </c>
    </row>
    <row r="255" spans="1:4" x14ac:dyDescent="0.25">
      <c r="A255">
        <v>209086</v>
      </c>
      <c r="B255" s="48">
        <v>2</v>
      </c>
      <c r="C255" t="s">
        <v>1148</v>
      </c>
      <c r="D255">
        <v>13065000</v>
      </c>
    </row>
    <row r="256" spans="1:4" x14ac:dyDescent="0.25">
      <c r="A256">
        <v>209090</v>
      </c>
      <c r="B256" s="48">
        <v>2</v>
      </c>
      <c r="C256" t="s">
        <v>1151</v>
      </c>
      <c r="D256">
        <v>12923900</v>
      </c>
    </row>
    <row r="257" spans="1:4" x14ac:dyDescent="0.25">
      <c r="A257">
        <v>209040</v>
      </c>
      <c r="B257" s="48">
        <v>2</v>
      </c>
      <c r="C257" t="s">
        <v>1110</v>
      </c>
      <c r="D257">
        <v>12666800</v>
      </c>
    </row>
    <row r="258" spans="1:4" x14ac:dyDescent="0.25">
      <c r="A258">
        <v>209036</v>
      </c>
      <c r="B258" s="48">
        <v>2</v>
      </c>
      <c r="C258" t="s">
        <v>1106</v>
      </c>
      <c r="D258">
        <v>11768700</v>
      </c>
    </row>
    <row r="259" spans="1:4" x14ac:dyDescent="0.25">
      <c r="A259">
        <v>209108</v>
      </c>
      <c r="B259" s="48">
        <v>2</v>
      </c>
      <c r="C259" t="s">
        <v>1168</v>
      </c>
      <c r="D259">
        <v>11767400</v>
      </c>
    </row>
    <row r="260" spans="1:4" x14ac:dyDescent="0.25">
      <c r="A260">
        <v>209106</v>
      </c>
      <c r="B260" s="48">
        <v>2</v>
      </c>
      <c r="C260" t="s">
        <v>1166</v>
      </c>
      <c r="D260">
        <v>11282900</v>
      </c>
    </row>
    <row r="261" spans="1:4" x14ac:dyDescent="0.25">
      <c r="A261">
        <v>209020</v>
      </c>
      <c r="B261" s="48">
        <v>2</v>
      </c>
      <c r="C261" t="s">
        <v>1092</v>
      </c>
      <c r="D261">
        <v>11261100</v>
      </c>
    </row>
    <row r="262" spans="1:4" x14ac:dyDescent="0.25">
      <c r="A262">
        <v>209012</v>
      </c>
      <c r="B262" s="48">
        <v>2</v>
      </c>
      <c r="C262" t="s">
        <v>1084</v>
      </c>
      <c r="D262">
        <v>10467900</v>
      </c>
    </row>
    <row r="263" spans="1:4" x14ac:dyDescent="0.25">
      <c r="A263">
        <v>209118</v>
      </c>
      <c r="B263" s="48">
        <v>2</v>
      </c>
      <c r="C263" t="s">
        <v>1178</v>
      </c>
      <c r="D263">
        <v>10342300</v>
      </c>
    </row>
    <row r="264" spans="1:4" x14ac:dyDescent="0.25">
      <c r="A264">
        <v>209075</v>
      </c>
      <c r="B264" s="48">
        <v>2</v>
      </c>
      <c r="C264" t="s">
        <v>1139</v>
      </c>
      <c r="D264">
        <v>9533800</v>
      </c>
    </row>
    <row r="265" spans="1:4" x14ac:dyDescent="0.25">
      <c r="A265">
        <v>209041</v>
      </c>
      <c r="B265" s="48">
        <v>2</v>
      </c>
      <c r="C265" t="s">
        <v>1111</v>
      </c>
      <c r="D265">
        <v>9366700</v>
      </c>
    </row>
    <row r="266" spans="1:4" x14ac:dyDescent="0.25">
      <c r="A266">
        <v>209049</v>
      </c>
      <c r="B266" s="48">
        <v>2</v>
      </c>
      <c r="C266" t="s">
        <v>1118</v>
      </c>
      <c r="D266">
        <v>9179900</v>
      </c>
    </row>
    <row r="267" spans="1:4" x14ac:dyDescent="0.25">
      <c r="A267">
        <v>209115</v>
      </c>
      <c r="B267" s="48">
        <v>2</v>
      </c>
      <c r="C267" t="s">
        <v>1175</v>
      </c>
      <c r="D267">
        <v>8906300</v>
      </c>
    </row>
    <row r="268" spans="1:4" x14ac:dyDescent="0.25">
      <c r="A268">
        <v>209104</v>
      </c>
      <c r="B268" s="48">
        <v>2</v>
      </c>
      <c r="C268" t="s">
        <v>1164</v>
      </c>
      <c r="D268">
        <v>7231000</v>
      </c>
    </row>
    <row r="269" spans="1:4" x14ac:dyDescent="0.25">
      <c r="A269">
        <v>209107</v>
      </c>
      <c r="B269" s="48">
        <v>2</v>
      </c>
      <c r="C269" t="s">
        <v>1167</v>
      </c>
      <c r="D269">
        <v>7071200</v>
      </c>
    </row>
    <row r="270" spans="1:4" x14ac:dyDescent="0.25">
      <c r="A270">
        <v>209098</v>
      </c>
      <c r="B270" s="48">
        <v>2</v>
      </c>
      <c r="C270" t="s">
        <v>1158</v>
      </c>
      <c r="D270">
        <v>6813800</v>
      </c>
    </row>
    <row r="271" spans="1:4" x14ac:dyDescent="0.25">
      <c r="A271">
        <v>209009</v>
      </c>
      <c r="B271" s="48">
        <v>2</v>
      </c>
      <c r="C271" t="s">
        <v>1083</v>
      </c>
      <c r="D271">
        <v>6653400</v>
      </c>
    </row>
    <row r="272" spans="1:4" x14ac:dyDescent="0.25">
      <c r="A272">
        <v>209046</v>
      </c>
      <c r="B272" s="48">
        <v>2</v>
      </c>
      <c r="C272" t="s">
        <v>1115</v>
      </c>
      <c r="D272">
        <v>6636400</v>
      </c>
    </row>
    <row r="273" spans="1:4" x14ac:dyDescent="0.25">
      <c r="A273">
        <v>209050</v>
      </c>
      <c r="B273" s="48">
        <v>2</v>
      </c>
      <c r="C273" t="s">
        <v>1119</v>
      </c>
      <c r="D273">
        <v>6443100</v>
      </c>
    </row>
    <row r="274" spans="1:4" x14ac:dyDescent="0.25">
      <c r="A274">
        <v>209026</v>
      </c>
      <c r="B274" s="48">
        <v>2</v>
      </c>
      <c r="C274" t="s">
        <v>1098</v>
      </c>
      <c r="D274">
        <v>6320600</v>
      </c>
    </row>
    <row r="275" spans="1:4" x14ac:dyDescent="0.25">
      <c r="A275">
        <v>209063</v>
      </c>
      <c r="B275" s="48">
        <v>2</v>
      </c>
      <c r="C275" t="s">
        <v>1129</v>
      </c>
      <c r="D275">
        <v>5835300</v>
      </c>
    </row>
    <row r="276" spans="1:4" x14ac:dyDescent="0.25">
      <c r="A276">
        <v>209119</v>
      </c>
      <c r="B276" s="48">
        <v>2</v>
      </c>
      <c r="C276" t="s">
        <v>1179</v>
      </c>
      <c r="D276">
        <v>5767400</v>
      </c>
    </row>
    <row r="277" spans="1:4" x14ac:dyDescent="0.25">
      <c r="A277">
        <v>209125</v>
      </c>
      <c r="B277" s="48">
        <v>2</v>
      </c>
      <c r="C277" t="s">
        <v>1184</v>
      </c>
      <c r="D277">
        <v>5324700</v>
      </c>
    </row>
    <row r="278" spans="1:4" x14ac:dyDescent="0.25">
      <c r="A278">
        <v>209017</v>
      </c>
      <c r="B278" s="48">
        <v>2</v>
      </c>
      <c r="C278" t="s">
        <v>1089</v>
      </c>
      <c r="D278">
        <v>5103800</v>
      </c>
    </row>
    <row r="279" spans="1:4" x14ac:dyDescent="0.25">
      <c r="A279">
        <v>209052</v>
      </c>
      <c r="B279" s="48">
        <v>2</v>
      </c>
      <c r="C279" t="s">
        <v>1121</v>
      </c>
      <c r="D279">
        <v>5057000</v>
      </c>
    </row>
    <row r="280" spans="1:4" x14ac:dyDescent="0.25">
      <c r="A280">
        <v>209116</v>
      </c>
      <c r="B280" s="48">
        <v>2</v>
      </c>
      <c r="C280" t="s">
        <v>1176</v>
      </c>
      <c r="D280">
        <v>5023200</v>
      </c>
    </row>
    <row r="281" spans="1:4" x14ac:dyDescent="0.25">
      <c r="A281">
        <v>209048</v>
      </c>
      <c r="B281" s="48">
        <v>2</v>
      </c>
      <c r="C281" t="s">
        <v>1117</v>
      </c>
      <c r="D281">
        <v>4753300</v>
      </c>
    </row>
    <row r="282" spans="1:4" x14ac:dyDescent="0.25">
      <c r="A282">
        <v>209045</v>
      </c>
      <c r="B282" s="48">
        <v>2</v>
      </c>
      <c r="C282" t="s">
        <v>1114</v>
      </c>
      <c r="D282">
        <v>4572000</v>
      </c>
    </row>
    <row r="283" spans="1:4" x14ac:dyDescent="0.25">
      <c r="A283">
        <v>209131</v>
      </c>
      <c r="B283" s="48">
        <v>2</v>
      </c>
      <c r="C283" t="s">
        <v>1186</v>
      </c>
      <c r="D283">
        <v>4352400</v>
      </c>
    </row>
    <row r="284" spans="1:4" x14ac:dyDescent="0.25">
      <c r="A284">
        <v>209100</v>
      </c>
      <c r="B284" s="48">
        <v>2</v>
      </c>
      <c r="C284" t="s">
        <v>1160</v>
      </c>
      <c r="D284">
        <v>4277300</v>
      </c>
    </row>
    <row r="285" spans="1:4" x14ac:dyDescent="0.25">
      <c r="A285">
        <v>209121</v>
      </c>
      <c r="B285" s="48">
        <v>2</v>
      </c>
      <c r="C285" t="s">
        <v>1180</v>
      </c>
      <c r="D285">
        <v>4269900</v>
      </c>
    </row>
    <row r="286" spans="1:4" x14ac:dyDescent="0.25">
      <c r="A286">
        <v>209079</v>
      </c>
      <c r="B286" s="48">
        <v>2</v>
      </c>
      <c r="C286" t="s">
        <v>1142</v>
      </c>
      <c r="D286">
        <v>4258400</v>
      </c>
    </row>
    <row r="287" spans="1:4" x14ac:dyDescent="0.25">
      <c r="A287">
        <v>209110</v>
      </c>
      <c r="B287" s="48">
        <v>2</v>
      </c>
      <c r="C287" t="s">
        <v>1170</v>
      </c>
      <c r="D287">
        <v>3670500</v>
      </c>
    </row>
    <row r="288" spans="1:4" x14ac:dyDescent="0.25">
      <c r="A288">
        <v>209043</v>
      </c>
      <c r="B288" s="48">
        <v>2</v>
      </c>
      <c r="C288" t="s">
        <v>1113</v>
      </c>
      <c r="D288">
        <v>3633500</v>
      </c>
    </row>
    <row r="289" spans="1:4" x14ac:dyDescent="0.25">
      <c r="A289">
        <v>209077</v>
      </c>
      <c r="B289" s="48">
        <v>2</v>
      </c>
      <c r="C289" t="s">
        <v>1140</v>
      </c>
      <c r="D289">
        <v>3578100</v>
      </c>
    </row>
    <row r="290" spans="1:4" x14ac:dyDescent="0.25">
      <c r="A290">
        <v>209081</v>
      </c>
      <c r="B290" s="48">
        <v>2</v>
      </c>
      <c r="C290" t="s">
        <v>1144</v>
      </c>
      <c r="D290">
        <v>3554460</v>
      </c>
    </row>
    <row r="291" spans="1:4" x14ac:dyDescent="0.25">
      <c r="A291">
        <v>209051</v>
      </c>
      <c r="B291" s="48">
        <v>2</v>
      </c>
      <c r="C291" t="s">
        <v>1120</v>
      </c>
      <c r="D291">
        <v>3551200</v>
      </c>
    </row>
    <row r="292" spans="1:4" x14ac:dyDescent="0.25">
      <c r="A292">
        <v>209055</v>
      </c>
      <c r="B292" s="48">
        <v>2</v>
      </c>
      <c r="C292" t="s">
        <v>1123</v>
      </c>
      <c r="D292">
        <v>3458400</v>
      </c>
    </row>
    <row r="293" spans="1:4" x14ac:dyDescent="0.25">
      <c r="A293">
        <v>209135</v>
      </c>
      <c r="B293" s="48">
        <v>2</v>
      </c>
      <c r="C293" t="s">
        <v>1187</v>
      </c>
      <c r="D293">
        <v>3258300</v>
      </c>
    </row>
    <row r="294" spans="1:4" x14ac:dyDescent="0.25">
      <c r="A294">
        <v>209111</v>
      </c>
      <c r="B294" s="48">
        <v>2</v>
      </c>
      <c r="C294" t="s">
        <v>1171</v>
      </c>
      <c r="D294">
        <v>3096500</v>
      </c>
    </row>
    <row r="295" spans="1:4" x14ac:dyDescent="0.25">
      <c r="A295">
        <v>209103</v>
      </c>
      <c r="B295" s="48">
        <v>2</v>
      </c>
      <c r="C295" t="s">
        <v>1163</v>
      </c>
      <c r="D295">
        <v>3056200</v>
      </c>
    </row>
    <row r="296" spans="1:4" x14ac:dyDescent="0.25">
      <c r="A296">
        <v>209064</v>
      </c>
      <c r="B296" s="48">
        <v>2</v>
      </c>
      <c r="C296" t="s">
        <v>1130</v>
      </c>
      <c r="D296">
        <v>3053300</v>
      </c>
    </row>
    <row r="297" spans="1:4" x14ac:dyDescent="0.25">
      <c r="A297">
        <v>209088</v>
      </c>
      <c r="B297" s="48">
        <v>2</v>
      </c>
      <c r="C297" t="s">
        <v>1150</v>
      </c>
      <c r="D297">
        <v>2988100</v>
      </c>
    </row>
    <row r="298" spans="1:4" x14ac:dyDescent="0.25">
      <c r="A298">
        <v>209072</v>
      </c>
      <c r="B298" s="48">
        <v>2</v>
      </c>
      <c r="C298" t="s">
        <v>1137</v>
      </c>
      <c r="D298">
        <v>2865100</v>
      </c>
    </row>
    <row r="299" spans="1:4" x14ac:dyDescent="0.25">
      <c r="A299">
        <v>209067</v>
      </c>
      <c r="B299" s="48">
        <v>2</v>
      </c>
      <c r="C299" t="s">
        <v>1133</v>
      </c>
      <c r="D299">
        <v>2846700</v>
      </c>
    </row>
    <row r="300" spans="1:4" x14ac:dyDescent="0.25">
      <c r="A300">
        <v>209117</v>
      </c>
      <c r="B300" s="48">
        <v>2</v>
      </c>
      <c r="C300" t="s">
        <v>1177</v>
      </c>
      <c r="D300">
        <v>2819400</v>
      </c>
    </row>
    <row r="301" spans="1:4" x14ac:dyDescent="0.25">
      <c r="A301">
        <v>209022</v>
      </c>
      <c r="B301" s="48">
        <v>2</v>
      </c>
      <c r="C301" t="s">
        <v>1094</v>
      </c>
      <c r="D301">
        <v>2812300</v>
      </c>
    </row>
    <row r="302" spans="1:4" x14ac:dyDescent="0.25">
      <c r="A302">
        <v>209093</v>
      </c>
      <c r="B302" s="48">
        <v>2</v>
      </c>
      <c r="C302" t="s">
        <v>1153</v>
      </c>
      <c r="D302">
        <v>2803600</v>
      </c>
    </row>
    <row r="303" spans="1:4" x14ac:dyDescent="0.25">
      <c r="A303">
        <v>209069</v>
      </c>
      <c r="B303" s="48">
        <v>2</v>
      </c>
      <c r="C303" t="s">
        <v>1135</v>
      </c>
      <c r="D303">
        <v>2790500</v>
      </c>
    </row>
    <row r="304" spans="1:4" x14ac:dyDescent="0.25">
      <c r="A304">
        <v>209068</v>
      </c>
      <c r="B304" s="48">
        <v>2</v>
      </c>
      <c r="C304" t="s">
        <v>1134</v>
      </c>
      <c r="D304">
        <v>2747500</v>
      </c>
    </row>
    <row r="305" spans="1:4" x14ac:dyDescent="0.25">
      <c r="A305">
        <v>209018</v>
      </c>
      <c r="B305" s="48">
        <v>2</v>
      </c>
      <c r="C305" t="s">
        <v>1090</v>
      </c>
      <c r="D305">
        <v>2741700</v>
      </c>
    </row>
    <row r="306" spans="1:4" x14ac:dyDescent="0.25">
      <c r="A306">
        <v>209037</v>
      </c>
      <c r="B306" s="48">
        <v>2</v>
      </c>
      <c r="C306" t="s">
        <v>1107</v>
      </c>
      <c r="D306">
        <v>2724000</v>
      </c>
    </row>
    <row r="307" spans="1:4" x14ac:dyDescent="0.25">
      <c r="A307">
        <v>209112</v>
      </c>
      <c r="B307" s="48">
        <v>2</v>
      </c>
      <c r="C307" t="s">
        <v>1172</v>
      </c>
      <c r="D307">
        <v>2714100</v>
      </c>
    </row>
    <row r="308" spans="1:4" x14ac:dyDescent="0.25">
      <c r="A308">
        <v>209096</v>
      </c>
      <c r="B308" s="48">
        <v>2</v>
      </c>
      <c r="C308" t="s">
        <v>1156</v>
      </c>
      <c r="D308">
        <v>2693600</v>
      </c>
    </row>
    <row r="309" spans="1:4" x14ac:dyDescent="0.25">
      <c r="A309">
        <v>209029</v>
      </c>
      <c r="B309" s="48">
        <v>2</v>
      </c>
      <c r="C309" t="s">
        <v>1100</v>
      </c>
      <c r="D309">
        <v>2499500</v>
      </c>
    </row>
    <row r="310" spans="1:4" x14ac:dyDescent="0.25">
      <c r="A310">
        <v>209073</v>
      </c>
      <c r="B310" s="48">
        <v>2</v>
      </c>
      <c r="C310" t="s">
        <v>927</v>
      </c>
      <c r="D310">
        <v>2491900</v>
      </c>
    </row>
    <row r="311" spans="1:4" x14ac:dyDescent="0.25">
      <c r="A311">
        <v>209025</v>
      </c>
      <c r="B311" s="48">
        <v>2</v>
      </c>
      <c r="C311" t="s">
        <v>1097</v>
      </c>
      <c r="D311">
        <v>2491700</v>
      </c>
    </row>
    <row r="312" spans="1:4" x14ac:dyDescent="0.25">
      <c r="A312">
        <v>209034</v>
      </c>
      <c r="B312" s="48">
        <v>2</v>
      </c>
      <c r="C312" t="s">
        <v>1104</v>
      </c>
      <c r="D312">
        <v>2484900</v>
      </c>
    </row>
    <row r="313" spans="1:4" x14ac:dyDescent="0.25">
      <c r="A313">
        <v>209070</v>
      </c>
      <c r="B313" s="48">
        <v>2</v>
      </c>
      <c r="C313" t="s">
        <v>1136</v>
      </c>
      <c r="D313">
        <v>2341700</v>
      </c>
    </row>
    <row r="314" spans="1:4" x14ac:dyDescent="0.25">
      <c r="A314">
        <v>209016</v>
      </c>
      <c r="B314" s="48">
        <v>2</v>
      </c>
      <c r="C314" t="s">
        <v>1088</v>
      </c>
      <c r="D314">
        <v>2301000</v>
      </c>
    </row>
    <row r="315" spans="1:4" x14ac:dyDescent="0.25">
      <c r="A315">
        <v>209124</v>
      </c>
      <c r="B315" s="48">
        <v>2</v>
      </c>
      <c r="C315" t="s">
        <v>1183</v>
      </c>
      <c r="D315">
        <v>2194200</v>
      </c>
    </row>
    <row r="316" spans="1:4" x14ac:dyDescent="0.25">
      <c r="A316">
        <v>209024</v>
      </c>
      <c r="B316" s="48">
        <v>2</v>
      </c>
      <c r="C316" t="s">
        <v>1096</v>
      </c>
      <c r="D316">
        <v>2161500</v>
      </c>
    </row>
    <row r="317" spans="1:4" x14ac:dyDescent="0.25">
      <c r="A317">
        <v>209087</v>
      </c>
      <c r="B317" s="48">
        <v>2</v>
      </c>
      <c r="C317" t="s">
        <v>1149</v>
      </c>
      <c r="D317">
        <v>2037500</v>
      </c>
    </row>
    <row r="318" spans="1:4" x14ac:dyDescent="0.25">
      <c r="A318">
        <v>209038</v>
      </c>
      <c r="B318" s="48">
        <v>2</v>
      </c>
      <c r="C318" t="s">
        <v>1108</v>
      </c>
      <c r="D318">
        <v>1958500</v>
      </c>
    </row>
    <row r="319" spans="1:4" x14ac:dyDescent="0.25">
      <c r="A319">
        <v>209015</v>
      </c>
      <c r="B319" s="48">
        <v>2</v>
      </c>
      <c r="C319" t="s">
        <v>1087</v>
      </c>
      <c r="D319">
        <v>1813000</v>
      </c>
    </row>
    <row r="320" spans="1:4" x14ac:dyDescent="0.25">
      <c r="A320">
        <v>209097</v>
      </c>
      <c r="B320" s="48">
        <v>2</v>
      </c>
      <c r="C320" t="s">
        <v>1157</v>
      </c>
      <c r="D320">
        <v>1735800</v>
      </c>
    </row>
    <row r="321" spans="1:4" x14ac:dyDescent="0.25">
      <c r="A321">
        <v>209061</v>
      </c>
      <c r="B321" s="48">
        <v>2</v>
      </c>
      <c r="C321" t="s">
        <v>1128</v>
      </c>
      <c r="D321">
        <v>1664300</v>
      </c>
    </row>
    <row r="322" spans="1:4" x14ac:dyDescent="0.25">
      <c r="A322">
        <v>209033</v>
      </c>
      <c r="B322" s="48">
        <v>2</v>
      </c>
      <c r="C322" t="s">
        <v>1103</v>
      </c>
      <c r="D322">
        <v>1664000</v>
      </c>
    </row>
    <row r="323" spans="1:4" x14ac:dyDescent="0.25">
      <c r="A323">
        <v>209057</v>
      </c>
      <c r="B323" s="48">
        <v>2</v>
      </c>
      <c r="C323" t="s">
        <v>1124</v>
      </c>
      <c r="D323">
        <v>1532800</v>
      </c>
    </row>
    <row r="324" spans="1:4" x14ac:dyDescent="0.25">
      <c r="A324">
        <v>209059</v>
      </c>
      <c r="B324" s="48">
        <v>2</v>
      </c>
      <c r="C324" t="s">
        <v>1126</v>
      </c>
      <c r="D324">
        <v>1407400</v>
      </c>
    </row>
    <row r="325" spans="1:4" x14ac:dyDescent="0.25">
      <c r="A325">
        <v>209032</v>
      </c>
      <c r="B325" s="48">
        <v>2</v>
      </c>
      <c r="C325" t="s">
        <v>1102</v>
      </c>
      <c r="D325">
        <v>1394700</v>
      </c>
    </row>
    <row r="326" spans="1:4" x14ac:dyDescent="0.25">
      <c r="A326">
        <v>209099</v>
      </c>
      <c r="B326" s="48">
        <v>2</v>
      </c>
      <c r="C326" t="s">
        <v>1159</v>
      </c>
      <c r="D326">
        <v>1387900</v>
      </c>
    </row>
    <row r="327" spans="1:4" x14ac:dyDescent="0.25">
      <c r="A327">
        <v>209094</v>
      </c>
      <c r="B327" s="48">
        <v>2</v>
      </c>
      <c r="C327" t="s">
        <v>1154</v>
      </c>
      <c r="D327">
        <v>1376900</v>
      </c>
    </row>
    <row r="328" spans="1:4" x14ac:dyDescent="0.25">
      <c r="A328">
        <v>209060</v>
      </c>
      <c r="B328" s="48">
        <v>2</v>
      </c>
      <c r="C328" t="s">
        <v>1127</v>
      </c>
      <c r="D328">
        <v>1344700</v>
      </c>
    </row>
    <row r="329" spans="1:4" x14ac:dyDescent="0.25">
      <c r="A329">
        <v>209074</v>
      </c>
      <c r="B329" s="48">
        <v>2</v>
      </c>
      <c r="C329" t="s">
        <v>1138</v>
      </c>
      <c r="D329">
        <v>1058300</v>
      </c>
    </row>
    <row r="330" spans="1:4" x14ac:dyDescent="0.25">
      <c r="A330">
        <v>209066</v>
      </c>
      <c r="B330" s="48">
        <v>2</v>
      </c>
      <c r="C330" t="s">
        <v>1132</v>
      </c>
      <c r="D330">
        <v>893500</v>
      </c>
    </row>
    <row r="331" spans="1:4" x14ac:dyDescent="0.25">
      <c r="A331">
        <v>209078</v>
      </c>
      <c r="B331" s="48">
        <v>2</v>
      </c>
      <c r="C331" t="s">
        <v>1141</v>
      </c>
      <c r="D331">
        <v>858700</v>
      </c>
    </row>
    <row r="332" spans="1:4" x14ac:dyDescent="0.25">
      <c r="A332">
        <v>209030</v>
      </c>
      <c r="B332" s="48">
        <v>2</v>
      </c>
      <c r="C332" t="s">
        <v>1101</v>
      </c>
      <c r="D332">
        <v>839200</v>
      </c>
    </row>
    <row r="333" spans="1:4" x14ac:dyDescent="0.25">
      <c r="A333">
        <v>209035</v>
      </c>
      <c r="B333" s="48">
        <v>2</v>
      </c>
      <c r="C333" t="s">
        <v>1105</v>
      </c>
      <c r="D333">
        <v>774300</v>
      </c>
    </row>
    <row r="334" spans="1:4" x14ac:dyDescent="0.25">
      <c r="A334">
        <v>209021</v>
      </c>
      <c r="B334" s="48">
        <v>2</v>
      </c>
      <c r="C334" t="s">
        <v>1093</v>
      </c>
      <c r="D334">
        <v>744600</v>
      </c>
    </row>
    <row r="335" spans="1:4" x14ac:dyDescent="0.25">
      <c r="A335">
        <v>209056</v>
      </c>
      <c r="B335" s="48">
        <v>2</v>
      </c>
      <c r="C335" t="s">
        <v>964</v>
      </c>
      <c r="D335">
        <v>688300</v>
      </c>
    </row>
    <row r="336" spans="1:4" x14ac:dyDescent="0.25">
      <c r="A336">
        <v>209114</v>
      </c>
      <c r="B336" s="48">
        <v>2</v>
      </c>
      <c r="C336" t="s">
        <v>1174</v>
      </c>
      <c r="D336">
        <v>655100</v>
      </c>
    </row>
    <row r="337" spans="1:4" x14ac:dyDescent="0.25">
      <c r="A337">
        <v>209123</v>
      </c>
      <c r="B337" s="48">
        <v>2</v>
      </c>
      <c r="C337" t="s">
        <v>1182</v>
      </c>
      <c r="D337">
        <v>652400</v>
      </c>
    </row>
    <row r="338" spans="1:4" x14ac:dyDescent="0.25">
      <c r="A338">
        <v>209091</v>
      </c>
      <c r="B338" s="48">
        <v>2</v>
      </c>
      <c r="C338" t="s">
        <v>1152</v>
      </c>
      <c r="D338">
        <v>591600</v>
      </c>
    </row>
    <row r="339" spans="1:4" x14ac:dyDescent="0.25">
      <c r="A339">
        <v>209109</v>
      </c>
      <c r="B339" s="48">
        <v>2</v>
      </c>
      <c r="C339" t="s">
        <v>1169</v>
      </c>
      <c r="D339">
        <v>432000</v>
      </c>
    </row>
    <row r="340" spans="1:4" x14ac:dyDescent="0.25">
      <c r="A340">
        <v>211010</v>
      </c>
      <c r="B340" s="48">
        <v>2</v>
      </c>
      <c r="C340" t="s">
        <v>1189</v>
      </c>
      <c r="D340">
        <v>350500</v>
      </c>
    </row>
    <row r="341" spans="1:4" x14ac:dyDescent="0.25">
      <c r="A341">
        <v>209028</v>
      </c>
      <c r="B341" s="48">
        <v>2</v>
      </c>
      <c r="C341" t="s">
        <v>1099</v>
      </c>
      <c r="D341">
        <v>336500</v>
      </c>
    </row>
    <row r="342" spans="1:4" x14ac:dyDescent="0.25">
      <c r="A342">
        <v>315001</v>
      </c>
      <c r="B342" s="48">
        <v>3</v>
      </c>
      <c r="C342" t="s">
        <v>1250</v>
      </c>
      <c r="D342">
        <v>2548878618</v>
      </c>
    </row>
    <row r="343" spans="1:4" x14ac:dyDescent="0.25">
      <c r="A343">
        <v>312001</v>
      </c>
      <c r="B343" s="48">
        <v>3</v>
      </c>
      <c r="C343" t="s">
        <v>1190</v>
      </c>
      <c r="D343">
        <v>477090167</v>
      </c>
    </row>
    <row r="344" spans="1:4" x14ac:dyDescent="0.25">
      <c r="A344">
        <v>313001</v>
      </c>
      <c r="B344" s="48">
        <v>3</v>
      </c>
      <c r="C344" t="s">
        <v>1203</v>
      </c>
      <c r="D344">
        <v>425012200</v>
      </c>
    </row>
    <row r="345" spans="1:4" x14ac:dyDescent="0.25">
      <c r="A345">
        <v>317001</v>
      </c>
      <c r="B345" s="48">
        <v>3</v>
      </c>
      <c r="C345" t="s">
        <v>1313</v>
      </c>
      <c r="D345">
        <v>387187441</v>
      </c>
    </row>
    <row r="346" spans="1:4" x14ac:dyDescent="0.25">
      <c r="A346">
        <v>314001</v>
      </c>
      <c r="B346" s="48">
        <v>3</v>
      </c>
      <c r="C346" t="s">
        <v>1235</v>
      </c>
      <c r="D346">
        <v>274517300</v>
      </c>
    </row>
    <row r="347" spans="1:4" x14ac:dyDescent="0.25">
      <c r="A347">
        <v>315034</v>
      </c>
      <c r="B347" s="48">
        <v>3</v>
      </c>
      <c r="C347" t="s">
        <v>1277</v>
      </c>
      <c r="D347">
        <v>183477300</v>
      </c>
    </row>
    <row r="348" spans="1:4" x14ac:dyDescent="0.25">
      <c r="A348">
        <v>315026</v>
      </c>
      <c r="B348" s="48">
        <v>3</v>
      </c>
      <c r="C348" t="s">
        <v>1270</v>
      </c>
      <c r="D348">
        <v>165953500</v>
      </c>
    </row>
    <row r="349" spans="1:4" x14ac:dyDescent="0.25">
      <c r="A349">
        <v>316001</v>
      </c>
      <c r="B349" s="48">
        <v>3</v>
      </c>
      <c r="C349" t="s">
        <v>1289</v>
      </c>
      <c r="D349">
        <v>137398500</v>
      </c>
    </row>
    <row r="350" spans="1:4" x14ac:dyDescent="0.25">
      <c r="A350">
        <v>315038</v>
      </c>
      <c r="B350" s="48">
        <v>3</v>
      </c>
      <c r="C350" t="s">
        <v>1281</v>
      </c>
      <c r="D350">
        <v>132041000</v>
      </c>
    </row>
    <row r="351" spans="1:4" x14ac:dyDescent="0.25">
      <c r="A351">
        <v>315006</v>
      </c>
      <c r="B351" s="48">
        <v>3</v>
      </c>
      <c r="C351" t="s">
        <v>1253</v>
      </c>
      <c r="D351">
        <v>114041700</v>
      </c>
    </row>
    <row r="352" spans="1:4" x14ac:dyDescent="0.25">
      <c r="A352">
        <v>315011</v>
      </c>
      <c r="B352" s="48">
        <v>3</v>
      </c>
      <c r="C352" t="s">
        <v>1257</v>
      </c>
      <c r="D352">
        <v>85020800</v>
      </c>
    </row>
    <row r="353" spans="1:4" x14ac:dyDescent="0.25">
      <c r="A353">
        <v>312005</v>
      </c>
      <c r="B353" s="48">
        <v>3</v>
      </c>
      <c r="C353" t="s">
        <v>1194</v>
      </c>
      <c r="D353">
        <v>76506200</v>
      </c>
    </row>
    <row r="354" spans="1:4" x14ac:dyDescent="0.25">
      <c r="A354">
        <v>315040</v>
      </c>
      <c r="B354" s="48">
        <v>3</v>
      </c>
      <c r="C354" t="s">
        <v>1283</v>
      </c>
      <c r="D354">
        <v>74985700</v>
      </c>
    </row>
    <row r="355" spans="1:4" x14ac:dyDescent="0.25">
      <c r="A355">
        <v>315042</v>
      </c>
      <c r="B355" s="48">
        <v>3</v>
      </c>
      <c r="C355" t="s">
        <v>1284</v>
      </c>
      <c r="D355">
        <v>53495000</v>
      </c>
    </row>
    <row r="356" spans="1:4" x14ac:dyDescent="0.25">
      <c r="A356">
        <v>317027</v>
      </c>
      <c r="B356" s="48">
        <v>3</v>
      </c>
      <c r="C356" t="s">
        <v>1328</v>
      </c>
      <c r="D356">
        <v>52957400</v>
      </c>
    </row>
    <row r="357" spans="1:4" x14ac:dyDescent="0.25">
      <c r="A357">
        <v>315007</v>
      </c>
      <c r="B357" s="48">
        <v>3</v>
      </c>
      <c r="C357" t="s">
        <v>1254</v>
      </c>
      <c r="D357">
        <v>48436000</v>
      </c>
    </row>
    <row r="358" spans="1:4" x14ac:dyDescent="0.25">
      <c r="A358">
        <v>315021</v>
      </c>
      <c r="B358" s="48">
        <v>3</v>
      </c>
      <c r="C358" t="s">
        <v>1266</v>
      </c>
      <c r="D358">
        <v>45553300</v>
      </c>
    </row>
    <row r="359" spans="1:4" x14ac:dyDescent="0.25">
      <c r="A359">
        <v>313010</v>
      </c>
      <c r="B359" s="48">
        <v>3</v>
      </c>
      <c r="C359" t="s">
        <v>1212</v>
      </c>
      <c r="D359">
        <v>40308500</v>
      </c>
    </row>
    <row r="360" spans="1:4" x14ac:dyDescent="0.25">
      <c r="A360">
        <v>312013</v>
      </c>
      <c r="B360" s="48">
        <v>3</v>
      </c>
      <c r="C360" t="s">
        <v>1201</v>
      </c>
      <c r="D360">
        <v>30366900</v>
      </c>
    </row>
    <row r="361" spans="1:4" x14ac:dyDescent="0.25">
      <c r="A361">
        <v>312015</v>
      </c>
      <c r="B361" s="48">
        <v>3</v>
      </c>
      <c r="C361" t="s">
        <v>1202</v>
      </c>
      <c r="D361">
        <v>28044800</v>
      </c>
    </row>
    <row r="362" spans="1:4" x14ac:dyDescent="0.25">
      <c r="A362">
        <v>316032</v>
      </c>
      <c r="B362" s="48">
        <v>3</v>
      </c>
      <c r="C362" t="s">
        <v>1306</v>
      </c>
      <c r="D362">
        <v>27317700</v>
      </c>
    </row>
    <row r="363" spans="1:4" x14ac:dyDescent="0.25">
      <c r="A363">
        <v>314004</v>
      </c>
      <c r="B363" s="48">
        <v>3</v>
      </c>
      <c r="C363" t="s">
        <v>1238</v>
      </c>
      <c r="D363">
        <v>26954900</v>
      </c>
    </row>
    <row r="364" spans="1:4" x14ac:dyDescent="0.25">
      <c r="A364">
        <v>315039</v>
      </c>
      <c r="B364" s="48">
        <v>3</v>
      </c>
      <c r="C364" t="s">
        <v>1282</v>
      </c>
      <c r="D364">
        <v>26444000</v>
      </c>
    </row>
    <row r="365" spans="1:4" x14ac:dyDescent="0.25">
      <c r="A365">
        <v>313008</v>
      </c>
      <c r="B365" s="48">
        <v>3</v>
      </c>
      <c r="C365" t="s">
        <v>1210</v>
      </c>
      <c r="D365">
        <v>24982900</v>
      </c>
    </row>
    <row r="366" spans="1:4" x14ac:dyDescent="0.25">
      <c r="A366">
        <v>315010</v>
      </c>
      <c r="B366" s="48">
        <v>3</v>
      </c>
      <c r="C366" t="s">
        <v>870</v>
      </c>
      <c r="D366">
        <v>24304600</v>
      </c>
    </row>
    <row r="367" spans="1:4" x14ac:dyDescent="0.25">
      <c r="A367">
        <v>314013</v>
      </c>
      <c r="B367" s="48">
        <v>3</v>
      </c>
      <c r="C367" t="s">
        <v>1246</v>
      </c>
      <c r="D367">
        <v>24175000</v>
      </c>
    </row>
    <row r="368" spans="1:4" x14ac:dyDescent="0.25">
      <c r="A368">
        <v>313027</v>
      </c>
      <c r="B368" s="48">
        <v>3</v>
      </c>
      <c r="C368" t="s">
        <v>1229</v>
      </c>
      <c r="D368">
        <v>22479800</v>
      </c>
    </row>
    <row r="369" spans="1:4" x14ac:dyDescent="0.25">
      <c r="A369">
        <v>315052</v>
      </c>
      <c r="B369" s="48">
        <v>3</v>
      </c>
      <c r="C369" t="s">
        <v>1285</v>
      </c>
      <c r="D369">
        <v>22058585</v>
      </c>
    </row>
    <row r="370" spans="1:4" x14ac:dyDescent="0.25">
      <c r="A370">
        <v>315053</v>
      </c>
      <c r="B370" s="48">
        <v>3</v>
      </c>
      <c r="C370" t="s">
        <v>1286</v>
      </c>
      <c r="D370">
        <v>21628300</v>
      </c>
    </row>
    <row r="371" spans="1:4" x14ac:dyDescent="0.25">
      <c r="A371">
        <v>315012</v>
      </c>
      <c r="B371" s="48">
        <v>3</v>
      </c>
      <c r="C371" t="s">
        <v>1258</v>
      </c>
      <c r="D371">
        <v>19903300</v>
      </c>
    </row>
    <row r="372" spans="1:4" x14ac:dyDescent="0.25">
      <c r="A372">
        <v>313029</v>
      </c>
      <c r="B372" s="48">
        <v>3</v>
      </c>
      <c r="C372" t="s">
        <v>1231</v>
      </c>
      <c r="D372">
        <v>18641700</v>
      </c>
    </row>
    <row r="373" spans="1:4" x14ac:dyDescent="0.25">
      <c r="A373">
        <v>314010</v>
      </c>
      <c r="B373" s="48">
        <v>3</v>
      </c>
      <c r="C373" t="s">
        <v>1243</v>
      </c>
      <c r="D373">
        <v>17345000</v>
      </c>
    </row>
    <row r="374" spans="1:4" x14ac:dyDescent="0.25">
      <c r="A374">
        <v>315013</v>
      </c>
      <c r="B374" s="48">
        <v>3</v>
      </c>
      <c r="C374" t="s">
        <v>1259</v>
      </c>
      <c r="D374">
        <v>16908200</v>
      </c>
    </row>
    <row r="375" spans="1:4" x14ac:dyDescent="0.25">
      <c r="A375">
        <v>313002</v>
      </c>
      <c r="B375" s="48">
        <v>3</v>
      </c>
      <c r="C375" t="s">
        <v>1204</v>
      </c>
      <c r="D375">
        <v>16324600</v>
      </c>
    </row>
    <row r="376" spans="1:4" x14ac:dyDescent="0.25">
      <c r="A376">
        <v>315023</v>
      </c>
      <c r="B376" s="48">
        <v>3</v>
      </c>
      <c r="C376" t="s">
        <v>1132</v>
      </c>
      <c r="D376">
        <v>15940900</v>
      </c>
    </row>
    <row r="377" spans="1:4" x14ac:dyDescent="0.25">
      <c r="A377">
        <v>312008</v>
      </c>
      <c r="B377" s="48">
        <v>3</v>
      </c>
      <c r="C377" t="s">
        <v>1197</v>
      </c>
      <c r="D377">
        <v>15339700</v>
      </c>
    </row>
    <row r="378" spans="1:4" x14ac:dyDescent="0.25">
      <c r="A378">
        <v>314016</v>
      </c>
      <c r="B378" s="48">
        <v>3</v>
      </c>
      <c r="C378" t="s">
        <v>1249</v>
      </c>
      <c r="D378">
        <v>15207000</v>
      </c>
    </row>
    <row r="379" spans="1:4" x14ac:dyDescent="0.25">
      <c r="A379">
        <v>315030</v>
      </c>
      <c r="B379" s="48">
        <v>3</v>
      </c>
      <c r="C379" t="s">
        <v>1273</v>
      </c>
      <c r="D379">
        <v>13492500</v>
      </c>
    </row>
    <row r="380" spans="1:4" x14ac:dyDescent="0.25">
      <c r="A380">
        <v>315009</v>
      </c>
      <c r="B380" s="48">
        <v>3</v>
      </c>
      <c r="C380" t="s">
        <v>1256</v>
      </c>
      <c r="D380">
        <v>13326300</v>
      </c>
    </row>
    <row r="381" spans="1:4" x14ac:dyDescent="0.25">
      <c r="A381">
        <v>316040</v>
      </c>
      <c r="B381" s="48">
        <v>3</v>
      </c>
      <c r="C381" t="s">
        <v>1312</v>
      </c>
      <c r="D381">
        <v>13287300</v>
      </c>
    </row>
    <row r="382" spans="1:4" x14ac:dyDescent="0.25">
      <c r="A382">
        <v>312004</v>
      </c>
      <c r="B382" s="48">
        <v>3</v>
      </c>
      <c r="C382" t="s">
        <v>1193</v>
      </c>
      <c r="D382">
        <v>12873400</v>
      </c>
    </row>
    <row r="383" spans="1:4" x14ac:dyDescent="0.25">
      <c r="A383">
        <v>315019</v>
      </c>
      <c r="B383" s="48">
        <v>3</v>
      </c>
      <c r="C383" t="s">
        <v>1264</v>
      </c>
      <c r="D383">
        <v>12540800</v>
      </c>
    </row>
    <row r="384" spans="1:4" x14ac:dyDescent="0.25">
      <c r="A384">
        <v>314015</v>
      </c>
      <c r="B384" s="48">
        <v>3</v>
      </c>
      <c r="C384" t="s">
        <v>1248</v>
      </c>
      <c r="D384">
        <v>12332600</v>
      </c>
    </row>
    <row r="385" spans="1:4" x14ac:dyDescent="0.25">
      <c r="A385">
        <v>315018</v>
      </c>
      <c r="B385" s="48">
        <v>3</v>
      </c>
      <c r="C385" t="s">
        <v>1263</v>
      </c>
      <c r="D385">
        <v>11885400</v>
      </c>
    </row>
    <row r="386" spans="1:4" x14ac:dyDescent="0.25">
      <c r="A386">
        <v>317056</v>
      </c>
      <c r="B386" s="48">
        <v>3</v>
      </c>
      <c r="C386" t="s">
        <v>1346</v>
      </c>
      <c r="D386">
        <v>11677500</v>
      </c>
    </row>
    <row r="387" spans="1:4" x14ac:dyDescent="0.25">
      <c r="A387">
        <v>317055</v>
      </c>
      <c r="B387" s="48">
        <v>3</v>
      </c>
      <c r="C387" t="s">
        <v>1345</v>
      </c>
      <c r="D387">
        <v>11518300</v>
      </c>
    </row>
    <row r="388" spans="1:4" x14ac:dyDescent="0.25">
      <c r="A388">
        <v>315008</v>
      </c>
      <c r="B388" s="48">
        <v>3</v>
      </c>
      <c r="C388" t="s">
        <v>1255</v>
      </c>
      <c r="D388">
        <v>10875800</v>
      </c>
    </row>
    <row r="389" spans="1:4" x14ac:dyDescent="0.25">
      <c r="A389">
        <v>315027</v>
      </c>
      <c r="B389" s="48">
        <v>3</v>
      </c>
      <c r="C389" t="s">
        <v>1271</v>
      </c>
      <c r="D389">
        <v>10775600</v>
      </c>
    </row>
    <row r="390" spans="1:4" x14ac:dyDescent="0.25">
      <c r="A390">
        <v>314005</v>
      </c>
      <c r="B390" s="48">
        <v>3</v>
      </c>
      <c r="C390" t="s">
        <v>1239</v>
      </c>
      <c r="D390">
        <v>9701100</v>
      </c>
    </row>
    <row r="391" spans="1:4" x14ac:dyDescent="0.25">
      <c r="A391">
        <v>314014</v>
      </c>
      <c r="B391" s="48">
        <v>3</v>
      </c>
      <c r="C391" t="s">
        <v>1247</v>
      </c>
      <c r="D391">
        <v>8223700</v>
      </c>
    </row>
    <row r="392" spans="1:4" x14ac:dyDescent="0.25">
      <c r="A392">
        <v>313020</v>
      </c>
      <c r="B392" s="48">
        <v>3</v>
      </c>
      <c r="C392" t="s">
        <v>1222</v>
      </c>
      <c r="D392">
        <v>8177600</v>
      </c>
    </row>
    <row r="393" spans="1:4" x14ac:dyDescent="0.25">
      <c r="A393">
        <v>314008</v>
      </c>
      <c r="B393" s="48">
        <v>3</v>
      </c>
      <c r="C393" t="s">
        <v>1241</v>
      </c>
      <c r="D393">
        <v>7962600</v>
      </c>
    </row>
    <row r="394" spans="1:4" x14ac:dyDescent="0.25">
      <c r="A394">
        <v>313017</v>
      </c>
      <c r="B394" s="48">
        <v>3</v>
      </c>
      <c r="C394" t="s">
        <v>1219</v>
      </c>
      <c r="D394">
        <v>7715200</v>
      </c>
    </row>
    <row r="395" spans="1:4" x14ac:dyDescent="0.25">
      <c r="A395">
        <v>313022</v>
      </c>
      <c r="B395" s="48">
        <v>3</v>
      </c>
      <c r="C395" t="s">
        <v>1224</v>
      </c>
      <c r="D395">
        <v>7487000</v>
      </c>
    </row>
    <row r="396" spans="1:4" x14ac:dyDescent="0.25">
      <c r="A396">
        <v>316036</v>
      </c>
      <c r="B396" s="48">
        <v>3</v>
      </c>
      <c r="C396" t="s">
        <v>1309</v>
      </c>
      <c r="D396">
        <v>7016700</v>
      </c>
    </row>
    <row r="397" spans="1:4" x14ac:dyDescent="0.25">
      <c r="A397">
        <v>315003</v>
      </c>
      <c r="B397" s="48">
        <v>3</v>
      </c>
      <c r="C397" t="s">
        <v>1251</v>
      </c>
      <c r="D397">
        <v>6799500</v>
      </c>
    </row>
    <row r="398" spans="1:4" x14ac:dyDescent="0.25">
      <c r="A398">
        <v>312009</v>
      </c>
      <c r="B398" s="48">
        <v>3</v>
      </c>
      <c r="C398" t="s">
        <v>1198</v>
      </c>
      <c r="D398">
        <v>6700000</v>
      </c>
    </row>
    <row r="399" spans="1:4" x14ac:dyDescent="0.25">
      <c r="A399">
        <v>317058</v>
      </c>
      <c r="B399" s="48">
        <v>3</v>
      </c>
      <c r="C399" t="s">
        <v>1347</v>
      </c>
      <c r="D399">
        <v>6622500</v>
      </c>
    </row>
    <row r="400" spans="1:4" x14ac:dyDescent="0.25">
      <c r="A400">
        <v>313003</v>
      </c>
      <c r="B400" s="48">
        <v>3</v>
      </c>
      <c r="C400" t="s">
        <v>1205</v>
      </c>
      <c r="D400">
        <v>6352200</v>
      </c>
    </row>
    <row r="401" spans="1:4" x14ac:dyDescent="0.25">
      <c r="A401">
        <v>315020</v>
      </c>
      <c r="B401" s="48">
        <v>3</v>
      </c>
      <c r="C401" t="s">
        <v>1265</v>
      </c>
      <c r="D401">
        <v>6267300</v>
      </c>
    </row>
    <row r="402" spans="1:4" x14ac:dyDescent="0.25">
      <c r="A402">
        <v>317049</v>
      </c>
      <c r="B402" s="48">
        <v>3</v>
      </c>
      <c r="C402" t="s">
        <v>1342</v>
      </c>
      <c r="D402">
        <v>6191300</v>
      </c>
    </row>
    <row r="403" spans="1:4" x14ac:dyDescent="0.25">
      <c r="A403">
        <v>315004</v>
      </c>
      <c r="B403" s="48">
        <v>3</v>
      </c>
      <c r="C403" t="s">
        <v>1205</v>
      </c>
      <c r="D403">
        <v>6154800</v>
      </c>
    </row>
    <row r="404" spans="1:4" x14ac:dyDescent="0.25">
      <c r="A404">
        <v>315031</v>
      </c>
      <c r="B404" s="48">
        <v>3</v>
      </c>
      <c r="C404" t="s">
        <v>1274</v>
      </c>
      <c r="D404">
        <v>6109200</v>
      </c>
    </row>
    <row r="405" spans="1:4" x14ac:dyDescent="0.25">
      <c r="A405">
        <v>312014</v>
      </c>
      <c r="B405" s="48">
        <v>3</v>
      </c>
      <c r="C405" t="s">
        <v>1164</v>
      </c>
      <c r="D405">
        <v>5901200</v>
      </c>
    </row>
    <row r="406" spans="1:4" x14ac:dyDescent="0.25">
      <c r="A406">
        <v>317008</v>
      </c>
      <c r="B406" s="48">
        <v>3</v>
      </c>
      <c r="C406" t="s">
        <v>1317</v>
      </c>
      <c r="D406">
        <v>5763300</v>
      </c>
    </row>
    <row r="407" spans="1:4" x14ac:dyDescent="0.25">
      <c r="A407">
        <v>317030</v>
      </c>
      <c r="B407" s="48">
        <v>3</v>
      </c>
      <c r="C407" t="s">
        <v>1132</v>
      </c>
      <c r="D407">
        <v>5641500</v>
      </c>
    </row>
    <row r="408" spans="1:4" x14ac:dyDescent="0.25">
      <c r="A408">
        <v>315033</v>
      </c>
      <c r="B408" s="48">
        <v>3</v>
      </c>
      <c r="C408" t="s">
        <v>1276</v>
      </c>
      <c r="D408">
        <v>5144300</v>
      </c>
    </row>
    <row r="409" spans="1:4" x14ac:dyDescent="0.25">
      <c r="A409">
        <v>316026</v>
      </c>
      <c r="B409" s="48">
        <v>3</v>
      </c>
      <c r="C409" t="s">
        <v>1302</v>
      </c>
      <c r="D409">
        <v>4996500</v>
      </c>
    </row>
    <row r="410" spans="1:4" x14ac:dyDescent="0.25">
      <c r="A410">
        <v>317045</v>
      </c>
      <c r="B410" s="48">
        <v>3</v>
      </c>
      <c r="C410" t="s">
        <v>1338</v>
      </c>
      <c r="D410">
        <v>4925200</v>
      </c>
    </row>
    <row r="411" spans="1:4" x14ac:dyDescent="0.25">
      <c r="A411">
        <v>312012</v>
      </c>
      <c r="B411" s="48">
        <v>3</v>
      </c>
      <c r="C411" t="s">
        <v>1200</v>
      </c>
      <c r="D411">
        <v>4811300</v>
      </c>
    </row>
    <row r="412" spans="1:4" x14ac:dyDescent="0.25">
      <c r="A412">
        <v>316022</v>
      </c>
      <c r="B412" s="48">
        <v>3</v>
      </c>
      <c r="C412" t="s">
        <v>1299</v>
      </c>
      <c r="D412">
        <v>4805900</v>
      </c>
    </row>
    <row r="413" spans="1:4" x14ac:dyDescent="0.25">
      <c r="A413">
        <v>315025</v>
      </c>
      <c r="B413" s="48">
        <v>3</v>
      </c>
      <c r="C413" t="s">
        <v>1269</v>
      </c>
      <c r="D413">
        <v>4739300</v>
      </c>
    </row>
    <row r="414" spans="1:4" x14ac:dyDescent="0.25">
      <c r="A414">
        <v>315024</v>
      </c>
      <c r="B414" s="48">
        <v>3</v>
      </c>
      <c r="C414" t="s">
        <v>1268</v>
      </c>
      <c r="D414">
        <v>4707449</v>
      </c>
    </row>
    <row r="415" spans="1:4" x14ac:dyDescent="0.25">
      <c r="A415">
        <v>316012</v>
      </c>
      <c r="B415" s="48">
        <v>3</v>
      </c>
      <c r="C415" t="s">
        <v>1295</v>
      </c>
      <c r="D415">
        <v>4624400</v>
      </c>
    </row>
    <row r="416" spans="1:4" x14ac:dyDescent="0.25">
      <c r="A416">
        <v>313004</v>
      </c>
      <c r="B416" s="48">
        <v>3</v>
      </c>
      <c r="C416" t="s">
        <v>1206</v>
      </c>
      <c r="D416">
        <v>4599400</v>
      </c>
    </row>
    <row r="417" spans="1:4" x14ac:dyDescent="0.25">
      <c r="A417">
        <v>317053</v>
      </c>
      <c r="B417" s="48">
        <v>3</v>
      </c>
      <c r="C417" t="s">
        <v>1343</v>
      </c>
      <c r="D417">
        <v>4539600</v>
      </c>
    </row>
    <row r="418" spans="1:4" x14ac:dyDescent="0.25">
      <c r="A418">
        <v>316027</v>
      </c>
      <c r="B418" s="48">
        <v>3</v>
      </c>
      <c r="C418" t="s">
        <v>1303</v>
      </c>
      <c r="D418">
        <v>4514300</v>
      </c>
    </row>
    <row r="419" spans="1:4" x14ac:dyDescent="0.25">
      <c r="A419">
        <v>315028</v>
      </c>
      <c r="B419" s="48">
        <v>3</v>
      </c>
      <c r="C419" t="s">
        <v>1050</v>
      </c>
      <c r="D419">
        <v>4481200</v>
      </c>
    </row>
    <row r="420" spans="1:4" x14ac:dyDescent="0.25">
      <c r="A420">
        <v>313025</v>
      </c>
      <c r="B420" s="48">
        <v>3</v>
      </c>
      <c r="C420" t="s">
        <v>1227</v>
      </c>
      <c r="D420">
        <v>4475200</v>
      </c>
    </row>
    <row r="421" spans="1:4" x14ac:dyDescent="0.25">
      <c r="A421">
        <v>312002</v>
      </c>
      <c r="B421" s="48">
        <v>3</v>
      </c>
      <c r="C421" t="s">
        <v>1191</v>
      </c>
      <c r="D421">
        <v>4354000</v>
      </c>
    </row>
    <row r="422" spans="1:4" x14ac:dyDescent="0.25">
      <c r="A422">
        <v>314002</v>
      </c>
      <c r="B422" s="48">
        <v>3</v>
      </c>
      <c r="C422" t="s">
        <v>1236</v>
      </c>
      <c r="D422">
        <v>4328300</v>
      </c>
    </row>
    <row r="423" spans="1:4" x14ac:dyDescent="0.25">
      <c r="A423">
        <v>315032</v>
      </c>
      <c r="B423" s="48">
        <v>3</v>
      </c>
      <c r="C423" t="s">
        <v>1275</v>
      </c>
      <c r="D423">
        <v>4230700</v>
      </c>
    </row>
    <row r="424" spans="1:4" x14ac:dyDescent="0.25">
      <c r="A424">
        <v>312010</v>
      </c>
      <c r="B424" s="48">
        <v>3</v>
      </c>
      <c r="C424" t="s">
        <v>1199</v>
      </c>
      <c r="D424">
        <v>4184300</v>
      </c>
    </row>
    <row r="425" spans="1:4" x14ac:dyDescent="0.25">
      <c r="A425">
        <v>313016</v>
      </c>
      <c r="B425" s="48">
        <v>3</v>
      </c>
      <c r="C425" t="s">
        <v>1218</v>
      </c>
      <c r="D425">
        <v>4133100</v>
      </c>
    </row>
    <row r="426" spans="1:4" x14ac:dyDescent="0.25">
      <c r="A426">
        <v>313012</v>
      </c>
      <c r="B426" s="48">
        <v>3</v>
      </c>
      <c r="C426" t="s">
        <v>1214</v>
      </c>
      <c r="D426">
        <v>3937700</v>
      </c>
    </row>
    <row r="427" spans="1:4" x14ac:dyDescent="0.25">
      <c r="A427">
        <v>316004</v>
      </c>
      <c r="B427" s="48">
        <v>3</v>
      </c>
      <c r="C427" t="s">
        <v>1192</v>
      </c>
      <c r="D427">
        <v>3815400</v>
      </c>
    </row>
    <row r="428" spans="1:4" x14ac:dyDescent="0.25">
      <c r="A428">
        <v>313018</v>
      </c>
      <c r="B428" s="48">
        <v>3</v>
      </c>
      <c r="C428" t="s">
        <v>1220</v>
      </c>
      <c r="D428">
        <v>3649300</v>
      </c>
    </row>
    <row r="429" spans="1:4" x14ac:dyDescent="0.25">
      <c r="A429">
        <v>314009</v>
      </c>
      <c r="B429" s="48">
        <v>3</v>
      </c>
      <c r="C429" t="s">
        <v>1242</v>
      </c>
      <c r="D429">
        <v>3610800</v>
      </c>
    </row>
    <row r="430" spans="1:4" x14ac:dyDescent="0.25">
      <c r="A430">
        <v>316011</v>
      </c>
      <c r="B430" s="48">
        <v>3</v>
      </c>
      <c r="C430" t="s">
        <v>1294</v>
      </c>
      <c r="D430">
        <v>3516000</v>
      </c>
    </row>
    <row r="431" spans="1:4" x14ac:dyDescent="0.25">
      <c r="A431">
        <v>315029</v>
      </c>
      <c r="B431" s="48">
        <v>3</v>
      </c>
      <c r="C431" t="s">
        <v>1272</v>
      </c>
      <c r="D431">
        <v>3460300</v>
      </c>
    </row>
    <row r="432" spans="1:4" x14ac:dyDescent="0.25">
      <c r="A432">
        <v>315036</v>
      </c>
      <c r="B432" s="48">
        <v>3</v>
      </c>
      <c r="C432" t="s">
        <v>1279</v>
      </c>
      <c r="D432">
        <v>3351450</v>
      </c>
    </row>
    <row r="433" spans="1:4" x14ac:dyDescent="0.25">
      <c r="A433">
        <v>315022</v>
      </c>
      <c r="B433" s="48">
        <v>3</v>
      </c>
      <c r="C433" t="s">
        <v>1267</v>
      </c>
      <c r="D433">
        <v>3312700</v>
      </c>
    </row>
    <row r="434" spans="1:4" x14ac:dyDescent="0.25">
      <c r="A434">
        <v>314012</v>
      </c>
      <c r="B434" s="48">
        <v>3</v>
      </c>
      <c r="C434" t="s">
        <v>1245</v>
      </c>
      <c r="D434">
        <v>3110800</v>
      </c>
    </row>
    <row r="435" spans="1:4" x14ac:dyDescent="0.25">
      <c r="A435">
        <v>315054</v>
      </c>
      <c r="B435" s="48">
        <v>3</v>
      </c>
      <c r="C435" t="s">
        <v>1287</v>
      </c>
      <c r="D435">
        <v>3060200</v>
      </c>
    </row>
    <row r="436" spans="1:4" x14ac:dyDescent="0.25">
      <c r="A436">
        <v>312003</v>
      </c>
      <c r="B436" s="48">
        <v>3</v>
      </c>
      <c r="C436" t="s">
        <v>1192</v>
      </c>
      <c r="D436">
        <v>3028500</v>
      </c>
    </row>
    <row r="437" spans="1:4" x14ac:dyDescent="0.25">
      <c r="A437">
        <v>315015</v>
      </c>
      <c r="B437" s="48">
        <v>3</v>
      </c>
      <c r="C437" t="s">
        <v>1260</v>
      </c>
      <c r="D437">
        <v>3003500</v>
      </c>
    </row>
    <row r="438" spans="1:4" x14ac:dyDescent="0.25">
      <c r="A438">
        <v>317028</v>
      </c>
      <c r="B438" s="48">
        <v>3</v>
      </c>
      <c r="C438" t="s">
        <v>1329</v>
      </c>
      <c r="D438">
        <v>2941600</v>
      </c>
    </row>
    <row r="439" spans="1:4" x14ac:dyDescent="0.25">
      <c r="A439">
        <v>314011</v>
      </c>
      <c r="B439" s="48">
        <v>3</v>
      </c>
      <c r="C439" t="s">
        <v>1244</v>
      </c>
      <c r="D439">
        <v>2904200</v>
      </c>
    </row>
    <row r="440" spans="1:4" x14ac:dyDescent="0.25">
      <c r="A440">
        <v>317033</v>
      </c>
      <c r="B440" s="48">
        <v>3</v>
      </c>
      <c r="C440" t="s">
        <v>1332</v>
      </c>
      <c r="D440">
        <v>2869800</v>
      </c>
    </row>
    <row r="441" spans="1:4" x14ac:dyDescent="0.25">
      <c r="A441">
        <v>317005</v>
      </c>
      <c r="B441" s="48">
        <v>3</v>
      </c>
      <c r="C441" t="s">
        <v>1315</v>
      </c>
      <c r="D441">
        <v>2827500</v>
      </c>
    </row>
    <row r="442" spans="1:4" x14ac:dyDescent="0.25">
      <c r="A442">
        <v>315005</v>
      </c>
      <c r="B442" s="48">
        <v>3</v>
      </c>
      <c r="C442" t="s">
        <v>1252</v>
      </c>
      <c r="D442">
        <v>2813600</v>
      </c>
    </row>
    <row r="443" spans="1:4" x14ac:dyDescent="0.25">
      <c r="A443">
        <v>313026</v>
      </c>
      <c r="B443" s="48">
        <v>3</v>
      </c>
      <c r="C443" t="s">
        <v>1228</v>
      </c>
      <c r="D443">
        <v>2777200</v>
      </c>
    </row>
    <row r="444" spans="1:4" x14ac:dyDescent="0.25">
      <c r="A444">
        <v>313005</v>
      </c>
      <c r="B444" s="48">
        <v>3</v>
      </c>
      <c r="C444" t="s">
        <v>1207</v>
      </c>
      <c r="D444">
        <v>2727900</v>
      </c>
    </row>
    <row r="445" spans="1:4" x14ac:dyDescent="0.25">
      <c r="A445">
        <v>312006</v>
      </c>
      <c r="B445" s="48">
        <v>3</v>
      </c>
      <c r="C445" t="s">
        <v>1195</v>
      </c>
      <c r="D445">
        <v>2697000</v>
      </c>
    </row>
    <row r="446" spans="1:4" x14ac:dyDescent="0.25">
      <c r="A446">
        <v>317007</v>
      </c>
      <c r="B446" s="48">
        <v>3</v>
      </c>
      <c r="C446" t="s">
        <v>1316</v>
      </c>
      <c r="D446">
        <v>2682900</v>
      </c>
    </row>
    <row r="447" spans="1:4" x14ac:dyDescent="0.25">
      <c r="A447">
        <v>317039</v>
      </c>
      <c r="B447" s="48">
        <v>3</v>
      </c>
      <c r="C447" t="s">
        <v>1334</v>
      </c>
      <c r="D447">
        <v>2636000</v>
      </c>
    </row>
    <row r="448" spans="1:4" x14ac:dyDescent="0.25">
      <c r="A448">
        <v>316008</v>
      </c>
      <c r="B448" s="48">
        <v>3</v>
      </c>
      <c r="C448" t="s">
        <v>1292</v>
      </c>
      <c r="D448">
        <v>2561800</v>
      </c>
    </row>
    <row r="449" spans="1:4" x14ac:dyDescent="0.25">
      <c r="A449">
        <v>317015</v>
      </c>
      <c r="B449" s="48">
        <v>3</v>
      </c>
      <c r="C449" t="s">
        <v>1321</v>
      </c>
      <c r="D449">
        <v>2415300</v>
      </c>
    </row>
    <row r="450" spans="1:4" x14ac:dyDescent="0.25">
      <c r="A450">
        <v>313006</v>
      </c>
      <c r="B450" s="48">
        <v>3</v>
      </c>
      <c r="C450" t="s">
        <v>1208</v>
      </c>
      <c r="D450">
        <v>2218500</v>
      </c>
    </row>
    <row r="451" spans="1:4" x14ac:dyDescent="0.25">
      <c r="A451">
        <v>312007</v>
      </c>
      <c r="B451" s="48">
        <v>3</v>
      </c>
      <c r="C451" t="s">
        <v>1196</v>
      </c>
      <c r="D451">
        <v>2207200</v>
      </c>
    </row>
    <row r="452" spans="1:4" x14ac:dyDescent="0.25">
      <c r="A452">
        <v>317022</v>
      </c>
      <c r="B452" s="48">
        <v>3</v>
      </c>
      <c r="C452" t="s">
        <v>1324</v>
      </c>
      <c r="D452">
        <v>2205800</v>
      </c>
    </row>
    <row r="453" spans="1:4" x14ac:dyDescent="0.25">
      <c r="A453">
        <v>312011</v>
      </c>
      <c r="B453" s="48">
        <v>3</v>
      </c>
      <c r="C453" t="s">
        <v>1142</v>
      </c>
      <c r="D453">
        <v>2174200</v>
      </c>
    </row>
    <row r="454" spans="1:4" x14ac:dyDescent="0.25">
      <c r="A454">
        <v>315017</v>
      </c>
      <c r="B454" s="48">
        <v>3</v>
      </c>
      <c r="C454" t="s">
        <v>1262</v>
      </c>
      <c r="D454">
        <v>2100120</v>
      </c>
    </row>
    <row r="455" spans="1:4" x14ac:dyDescent="0.25">
      <c r="A455">
        <v>316009</v>
      </c>
      <c r="B455" s="48">
        <v>3</v>
      </c>
      <c r="C455" t="s">
        <v>1293</v>
      </c>
      <c r="D455">
        <v>2026400</v>
      </c>
    </row>
    <row r="456" spans="1:4" x14ac:dyDescent="0.25">
      <c r="A456">
        <v>314006</v>
      </c>
      <c r="B456" s="48">
        <v>3</v>
      </c>
      <c r="C456" t="s">
        <v>1240</v>
      </c>
      <c r="D456">
        <v>1965200</v>
      </c>
    </row>
    <row r="457" spans="1:4" x14ac:dyDescent="0.25">
      <c r="A457">
        <v>315016</v>
      </c>
      <c r="B457" s="48">
        <v>3</v>
      </c>
      <c r="C457" t="s">
        <v>1261</v>
      </c>
      <c r="D457">
        <v>1934000</v>
      </c>
    </row>
    <row r="458" spans="1:4" x14ac:dyDescent="0.25">
      <c r="A458">
        <v>315037</v>
      </c>
      <c r="B458" s="48">
        <v>3</v>
      </c>
      <c r="C458" t="s">
        <v>1280</v>
      </c>
      <c r="D458">
        <v>1920300</v>
      </c>
    </row>
    <row r="459" spans="1:4" x14ac:dyDescent="0.25">
      <c r="A459">
        <v>317025</v>
      </c>
      <c r="B459" s="48">
        <v>3</v>
      </c>
      <c r="C459" t="s">
        <v>1327</v>
      </c>
      <c r="D459">
        <v>1893000</v>
      </c>
    </row>
    <row r="460" spans="1:4" x14ac:dyDescent="0.25">
      <c r="A460">
        <v>313024</v>
      </c>
      <c r="B460" s="48">
        <v>3</v>
      </c>
      <c r="C460" t="s">
        <v>1226</v>
      </c>
      <c r="D460">
        <v>1881600</v>
      </c>
    </row>
    <row r="461" spans="1:4" x14ac:dyDescent="0.25">
      <c r="A461">
        <v>315055</v>
      </c>
      <c r="B461" s="48">
        <v>3</v>
      </c>
      <c r="C461" t="s">
        <v>1288</v>
      </c>
      <c r="D461">
        <v>1856700</v>
      </c>
    </row>
    <row r="462" spans="1:4" x14ac:dyDescent="0.25">
      <c r="A462">
        <v>313028</v>
      </c>
      <c r="B462" s="48">
        <v>3</v>
      </c>
      <c r="C462" t="s">
        <v>1230</v>
      </c>
      <c r="D462">
        <v>1824300</v>
      </c>
    </row>
    <row r="463" spans="1:4" x14ac:dyDescent="0.25">
      <c r="A463">
        <v>313021</v>
      </c>
      <c r="B463" s="48">
        <v>3</v>
      </c>
      <c r="C463" t="s">
        <v>1223</v>
      </c>
      <c r="D463">
        <v>1746200</v>
      </c>
    </row>
    <row r="464" spans="1:4" x14ac:dyDescent="0.25">
      <c r="A464">
        <v>313011</v>
      </c>
      <c r="B464" s="48">
        <v>3</v>
      </c>
      <c r="C464" t="s">
        <v>1213</v>
      </c>
      <c r="D464">
        <v>1717300</v>
      </c>
    </row>
    <row r="465" spans="1:4" x14ac:dyDescent="0.25">
      <c r="A465">
        <v>316014</v>
      </c>
      <c r="B465" s="48">
        <v>3</v>
      </c>
      <c r="C465" t="s">
        <v>1296</v>
      </c>
      <c r="D465">
        <v>1596600</v>
      </c>
    </row>
    <row r="466" spans="1:4" x14ac:dyDescent="0.25">
      <c r="A466">
        <v>315035</v>
      </c>
      <c r="B466" s="48">
        <v>3</v>
      </c>
      <c r="C466" t="s">
        <v>1278</v>
      </c>
      <c r="D466">
        <v>1539400</v>
      </c>
    </row>
    <row r="467" spans="1:4" x14ac:dyDescent="0.25">
      <c r="A467">
        <v>317023</v>
      </c>
      <c r="B467" s="48">
        <v>3</v>
      </c>
      <c r="C467" t="s">
        <v>1325</v>
      </c>
      <c r="D467">
        <v>1517400</v>
      </c>
    </row>
    <row r="468" spans="1:4" x14ac:dyDescent="0.25">
      <c r="A468">
        <v>313019</v>
      </c>
      <c r="B468" s="48">
        <v>3</v>
      </c>
      <c r="C468" t="s">
        <v>1221</v>
      </c>
      <c r="D468">
        <v>1462700</v>
      </c>
    </row>
    <row r="469" spans="1:4" x14ac:dyDescent="0.25">
      <c r="A469">
        <v>317042</v>
      </c>
      <c r="B469" s="48">
        <v>3</v>
      </c>
      <c r="C469" t="s">
        <v>1336</v>
      </c>
      <c r="D469">
        <v>1429000</v>
      </c>
    </row>
    <row r="470" spans="1:4" x14ac:dyDescent="0.25">
      <c r="A470">
        <v>317048</v>
      </c>
      <c r="B470" s="48">
        <v>3</v>
      </c>
      <c r="C470" t="s">
        <v>1341</v>
      </c>
      <c r="D470">
        <v>1426000</v>
      </c>
    </row>
    <row r="471" spans="1:4" x14ac:dyDescent="0.25">
      <c r="A471">
        <v>317076</v>
      </c>
      <c r="B471" s="48">
        <v>3</v>
      </c>
      <c r="C471" t="s">
        <v>1349</v>
      </c>
      <c r="D471">
        <v>1362900</v>
      </c>
    </row>
    <row r="472" spans="1:4" x14ac:dyDescent="0.25">
      <c r="A472">
        <v>313041</v>
      </c>
      <c r="B472" s="48">
        <v>3</v>
      </c>
      <c r="C472" t="s">
        <v>1234</v>
      </c>
      <c r="D472">
        <v>1341900</v>
      </c>
    </row>
    <row r="473" spans="1:4" x14ac:dyDescent="0.25">
      <c r="A473">
        <v>317011</v>
      </c>
      <c r="B473" s="48">
        <v>3</v>
      </c>
      <c r="C473" t="s">
        <v>1319</v>
      </c>
      <c r="D473">
        <v>1322700</v>
      </c>
    </row>
    <row r="474" spans="1:4" x14ac:dyDescent="0.25">
      <c r="A474">
        <v>316028</v>
      </c>
      <c r="B474" s="48">
        <v>3</v>
      </c>
      <c r="C474" t="s">
        <v>1304</v>
      </c>
      <c r="D474">
        <v>1241100</v>
      </c>
    </row>
    <row r="475" spans="1:4" x14ac:dyDescent="0.25">
      <c r="A475">
        <v>317010</v>
      </c>
      <c r="B475" s="48">
        <v>3</v>
      </c>
      <c r="C475" t="s">
        <v>1318</v>
      </c>
      <c r="D475">
        <v>1227600</v>
      </c>
    </row>
    <row r="476" spans="1:4" x14ac:dyDescent="0.25">
      <c r="A476">
        <v>313009</v>
      </c>
      <c r="B476" s="48">
        <v>3</v>
      </c>
      <c r="C476" t="s">
        <v>1211</v>
      </c>
      <c r="D476">
        <v>1207300</v>
      </c>
    </row>
    <row r="477" spans="1:4" x14ac:dyDescent="0.25">
      <c r="A477">
        <v>316021</v>
      </c>
      <c r="B477" s="48">
        <v>3</v>
      </c>
      <c r="C477" t="s">
        <v>1298</v>
      </c>
      <c r="D477">
        <v>1197000</v>
      </c>
    </row>
    <row r="478" spans="1:4" x14ac:dyDescent="0.25">
      <c r="A478">
        <v>315002</v>
      </c>
      <c r="B478" s="48">
        <v>3</v>
      </c>
      <c r="C478" t="s">
        <v>1093</v>
      </c>
      <c r="D478">
        <v>1194400</v>
      </c>
    </row>
    <row r="479" spans="1:4" x14ac:dyDescent="0.25">
      <c r="A479">
        <v>313023</v>
      </c>
      <c r="B479" s="48">
        <v>3</v>
      </c>
      <c r="C479" t="s">
        <v>1225</v>
      </c>
      <c r="D479">
        <v>1188500</v>
      </c>
    </row>
    <row r="480" spans="1:4" x14ac:dyDescent="0.25">
      <c r="A480">
        <v>314003</v>
      </c>
      <c r="B480" s="48">
        <v>3</v>
      </c>
      <c r="C480" t="s">
        <v>1237</v>
      </c>
      <c r="D480">
        <v>1167900</v>
      </c>
    </row>
    <row r="481" spans="1:4" x14ac:dyDescent="0.25">
      <c r="A481">
        <v>317075</v>
      </c>
      <c r="B481" s="48">
        <v>3</v>
      </c>
      <c r="C481" t="s">
        <v>1348</v>
      </c>
      <c r="D481">
        <v>1163500</v>
      </c>
    </row>
    <row r="482" spans="1:4" x14ac:dyDescent="0.25">
      <c r="A482">
        <v>316033</v>
      </c>
      <c r="B482" s="48">
        <v>3</v>
      </c>
      <c r="C482" t="s">
        <v>1307</v>
      </c>
      <c r="D482">
        <v>1155900</v>
      </c>
    </row>
    <row r="483" spans="1:4" x14ac:dyDescent="0.25">
      <c r="A483">
        <v>317068</v>
      </c>
      <c r="B483" s="48">
        <v>3</v>
      </c>
      <c r="C483" t="s">
        <v>160</v>
      </c>
      <c r="D483">
        <v>1067700</v>
      </c>
    </row>
    <row r="484" spans="1:4" x14ac:dyDescent="0.25">
      <c r="A484">
        <v>317024</v>
      </c>
      <c r="B484" s="48">
        <v>3</v>
      </c>
      <c r="C484" t="s">
        <v>1326</v>
      </c>
      <c r="D484">
        <v>1025100</v>
      </c>
    </row>
    <row r="485" spans="1:4" x14ac:dyDescent="0.25">
      <c r="A485">
        <v>317019</v>
      </c>
      <c r="B485" s="48">
        <v>3</v>
      </c>
      <c r="C485" t="s">
        <v>1296</v>
      </c>
      <c r="D485">
        <v>1023900</v>
      </c>
    </row>
    <row r="486" spans="1:4" x14ac:dyDescent="0.25">
      <c r="A486">
        <v>313013</v>
      </c>
      <c r="B486" s="48">
        <v>3</v>
      </c>
      <c r="C486" t="s">
        <v>1215</v>
      </c>
      <c r="D486">
        <v>904100</v>
      </c>
    </row>
    <row r="487" spans="1:4" x14ac:dyDescent="0.25">
      <c r="A487">
        <v>317003</v>
      </c>
      <c r="B487" s="48">
        <v>3</v>
      </c>
      <c r="C487" t="s">
        <v>1314</v>
      </c>
      <c r="D487">
        <v>834500</v>
      </c>
    </row>
    <row r="488" spans="1:4" x14ac:dyDescent="0.25">
      <c r="A488">
        <v>313014</v>
      </c>
      <c r="B488" s="48">
        <v>3</v>
      </c>
      <c r="C488" t="s">
        <v>1216</v>
      </c>
      <c r="D488">
        <v>823800</v>
      </c>
    </row>
    <row r="489" spans="1:4" x14ac:dyDescent="0.25">
      <c r="A489">
        <v>317006</v>
      </c>
      <c r="B489" s="48">
        <v>3</v>
      </c>
      <c r="C489" t="s">
        <v>969</v>
      </c>
      <c r="D489">
        <v>811500</v>
      </c>
    </row>
    <row r="490" spans="1:4" x14ac:dyDescent="0.25">
      <c r="A490">
        <v>317043</v>
      </c>
      <c r="B490" s="48">
        <v>3</v>
      </c>
      <c r="C490" t="s">
        <v>1337</v>
      </c>
      <c r="D490">
        <v>811500</v>
      </c>
    </row>
    <row r="491" spans="1:4" x14ac:dyDescent="0.25">
      <c r="A491">
        <v>317046</v>
      </c>
      <c r="B491" s="48">
        <v>3</v>
      </c>
      <c r="C491" t="s">
        <v>1339</v>
      </c>
      <c r="D491">
        <v>717600</v>
      </c>
    </row>
    <row r="492" spans="1:4" x14ac:dyDescent="0.25">
      <c r="A492">
        <v>317032</v>
      </c>
      <c r="B492" s="48">
        <v>3</v>
      </c>
      <c r="C492" t="s">
        <v>1331</v>
      </c>
      <c r="D492">
        <v>657200</v>
      </c>
    </row>
    <row r="493" spans="1:4" x14ac:dyDescent="0.25">
      <c r="A493">
        <v>316035</v>
      </c>
      <c r="B493" s="48">
        <v>3</v>
      </c>
      <c r="C493" t="s">
        <v>1308</v>
      </c>
      <c r="D493">
        <v>651600</v>
      </c>
    </row>
    <row r="494" spans="1:4" x14ac:dyDescent="0.25">
      <c r="A494">
        <v>316016</v>
      </c>
      <c r="B494" s="48">
        <v>3</v>
      </c>
      <c r="C494" t="s">
        <v>1297</v>
      </c>
      <c r="D494">
        <v>649300</v>
      </c>
    </row>
    <row r="495" spans="1:4" x14ac:dyDescent="0.25">
      <c r="A495">
        <v>316039</v>
      </c>
      <c r="B495" s="48">
        <v>3</v>
      </c>
      <c r="C495" t="s">
        <v>1311</v>
      </c>
      <c r="D495">
        <v>636500</v>
      </c>
    </row>
    <row r="496" spans="1:4" x14ac:dyDescent="0.25">
      <c r="A496">
        <v>317017</v>
      </c>
      <c r="B496" s="48">
        <v>3</v>
      </c>
      <c r="C496" t="s">
        <v>1322</v>
      </c>
      <c r="D496">
        <v>609000</v>
      </c>
    </row>
    <row r="497" spans="1:4" x14ac:dyDescent="0.25">
      <c r="A497">
        <v>317041</v>
      </c>
      <c r="B497" s="48">
        <v>3</v>
      </c>
      <c r="C497" t="s">
        <v>1335</v>
      </c>
      <c r="D497">
        <v>541300</v>
      </c>
    </row>
    <row r="498" spans="1:4" x14ac:dyDescent="0.25">
      <c r="A498">
        <v>313038</v>
      </c>
      <c r="B498" s="48">
        <v>3</v>
      </c>
      <c r="C498" t="s">
        <v>1233</v>
      </c>
      <c r="D498">
        <v>527900</v>
      </c>
    </row>
    <row r="499" spans="1:4" x14ac:dyDescent="0.25">
      <c r="A499">
        <v>316029</v>
      </c>
      <c r="B499" s="48">
        <v>3</v>
      </c>
      <c r="C499" t="s">
        <v>1305</v>
      </c>
      <c r="D499">
        <v>507400</v>
      </c>
    </row>
    <row r="500" spans="1:4" x14ac:dyDescent="0.25">
      <c r="A500">
        <v>317047</v>
      </c>
      <c r="B500" s="48">
        <v>3</v>
      </c>
      <c r="C500" t="s">
        <v>1340</v>
      </c>
      <c r="D500">
        <v>486600</v>
      </c>
    </row>
    <row r="501" spans="1:4" x14ac:dyDescent="0.25">
      <c r="A501">
        <v>317029</v>
      </c>
      <c r="B501" s="48">
        <v>3</v>
      </c>
      <c r="C501" t="s">
        <v>1330</v>
      </c>
      <c r="D501">
        <v>436300</v>
      </c>
    </row>
    <row r="502" spans="1:4" x14ac:dyDescent="0.25">
      <c r="A502">
        <v>313015</v>
      </c>
      <c r="B502" s="48">
        <v>3</v>
      </c>
      <c r="C502" t="s">
        <v>1217</v>
      </c>
      <c r="D502">
        <v>392900</v>
      </c>
    </row>
    <row r="503" spans="1:4" x14ac:dyDescent="0.25">
      <c r="A503">
        <v>316023</v>
      </c>
      <c r="B503" s="48">
        <v>3</v>
      </c>
      <c r="C503" t="s">
        <v>1300</v>
      </c>
      <c r="D503">
        <v>387200</v>
      </c>
    </row>
    <row r="504" spans="1:4" x14ac:dyDescent="0.25">
      <c r="A504">
        <v>316003</v>
      </c>
      <c r="B504" s="48">
        <v>3</v>
      </c>
      <c r="C504" t="s">
        <v>1093</v>
      </c>
      <c r="D504">
        <v>373800</v>
      </c>
    </row>
    <row r="505" spans="1:4" x14ac:dyDescent="0.25">
      <c r="A505">
        <v>313007</v>
      </c>
      <c r="B505" s="48">
        <v>3</v>
      </c>
      <c r="C505" t="s">
        <v>1209</v>
      </c>
      <c r="D505">
        <v>336200</v>
      </c>
    </row>
    <row r="506" spans="1:4" x14ac:dyDescent="0.25">
      <c r="A506">
        <v>316025</v>
      </c>
      <c r="B506" s="48">
        <v>3</v>
      </c>
      <c r="C506" t="s">
        <v>995</v>
      </c>
      <c r="D506">
        <v>277600</v>
      </c>
    </row>
    <row r="507" spans="1:4" x14ac:dyDescent="0.25">
      <c r="A507">
        <v>317021</v>
      </c>
      <c r="B507" s="48">
        <v>3</v>
      </c>
      <c r="C507" t="s">
        <v>1323</v>
      </c>
      <c r="D507">
        <v>227200</v>
      </c>
    </row>
    <row r="508" spans="1:4" x14ac:dyDescent="0.25">
      <c r="A508">
        <v>316006</v>
      </c>
      <c r="B508" s="48">
        <v>3</v>
      </c>
      <c r="C508" t="s">
        <v>1290</v>
      </c>
      <c r="D508">
        <v>199800</v>
      </c>
    </row>
    <row r="509" spans="1:4" x14ac:dyDescent="0.25">
      <c r="A509">
        <v>316038</v>
      </c>
      <c r="B509" s="48">
        <v>3</v>
      </c>
      <c r="C509" t="s">
        <v>1310</v>
      </c>
      <c r="D509">
        <v>194700</v>
      </c>
    </row>
    <row r="510" spans="1:4" x14ac:dyDescent="0.25">
      <c r="A510">
        <v>317054</v>
      </c>
      <c r="B510" s="48">
        <v>3</v>
      </c>
      <c r="C510" t="s">
        <v>1344</v>
      </c>
      <c r="D510">
        <v>181200</v>
      </c>
    </row>
    <row r="511" spans="1:4" x14ac:dyDescent="0.25">
      <c r="A511">
        <v>317035</v>
      </c>
      <c r="B511" s="48">
        <v>3</v>
      </c>
      <c r="C511" t="s">
        <v>1333</v>
      </c>
      <c r="D511">
        <v>169700</v>
      </c>
    </row>
    <row r="512" spans="1:4" x14ac:dyDescent="0.25">
      <c r="A512">
        <v>316024</v>
      </c>
      <c r="B512" s="48">
        <v>3</v>
      </c>
      <c r="C512" t="s">
        <v>1301</v>
      </c>
      <c r="D512">
        <v>101800</v>
      </c>
    </row>
    <row r="513" spans="1:4" x14ac:dyDescent="0.25">
      <c r="A513">
        <v>317012</v>
      </c>
      <c r="B513" s="48">
        <v>3</v>
      </c>
      <c r="C513" t="s">
        <v>1320</v>
      </c>
      <c r="D513">
        <v>79800</v>
      </c>
    </row>
    <row r="514" spans="1:4" x14ac:dyDescent="0.25">
      <c r="A514">
        <v>313033</v>
      </c>
      <c r="B514" s="48">
        <v>3</v>
      </c>
      <c r="C514" t="s">
        <v>1232</v>
      </c>
      <c r="D514">
        <v>78300</v>
      </c>
    </row>
    <row r="515" spans="1:4" x14ac:dyDescent="0.25">
      <c r="A515">
        <v>316007</v>
      </c>
      <c r="B515" s="48">
        <v>3</v>
      </c>
      <c r="C515" t="s">
        <v>1291</v>
      </c>
      <c r="D515">
        <v>72600</v>
      </c>
    </row>
    <row r="516" spans="1:4" x14ac:dyDescent="0.25">
      <c r="A516">
        <v>418001</v>
      </c>
      <c r="B516" s="48">
        <v>4</v>
      </c>
      <c r="C516" t="s">
        <v>1350</v>
      </c>
      <c r="D516">
        <v>965006800</v>
      </c>
    </row>
    <row r="517" spans="1:4" x14ac:dyDescent="0.25">
      <c r="A517">
        <v>419001</v>
      </c>
      <c r="B517" s="48">
        <v>4</v>
      </c>
      <c r="C517" t="s">
        <v>1372</v>
      </c>
      <c r="D517">
        <v>846409119</v>
      </c>
    </row>
    <row r="518" spans="1:4" x14ac:dyDescent="0.25">
      <c r="A518">
        <v>420001</v>
      </c>
      <c r="B518" s="48">
        <v>4</v>
      </c>
      <c r="C518" t="s">
        <v>1389</v>
      </c>
      <c r="D518">
        <v>362763800</v>
      </c>
    </row>
    <row r="519" spans="1:4" x14ac:dyDescent="0.25">
      <c r="A519">
        <v>422001</v>
      </c>
      <c r="B519" s="48">
        <v>4</v>
      </c>
      <c r="C519" t="s">
        <v>1407</v>
      </c>
      <c r="D519">
        <v>308068300</v>
      </c>
    </row>
    <row r="520" spans="1:4" x14ac:dyDescent="0.25">
      <c r="A520">
        <v>419034</v>
      </c>
      <c r="B520" s="48">
        <v>4</v>
      </c>
      <c r="C520" t="s">
        <v>1387</v>
      </c>
      <c r="D520">
        <v>183590000</v>
      </c>
    </row>
    <row r="521" spans="1:4" x14ac:dyDescent="0.25">
      <c r="A521">
        <v>423001</v>
      </c>
      <c r="B521" s="48">
        <v>4</v>
      </c>
      <c r="C521" t="s">
        <v>1434</v>
      </c>
      <c r="D521">
        <v>161261800</v>
      </c>
    </row>
    <row r="522" spans="1:4" x14ac:dyDescent="0.25">
      <c r="A522">
        <v>426001</v>
      </c>
      <c r="B522" s="48">
        <v>4</v>
      </c>
      <c r="C522" t="s">
        <v>1457</v>
      </c>
      <c r="D522">
        <v>156687000</v>
      </c>
    </row>
    <row r="523" spans="1:4" x14ac:dyDescent="0.25">
      <c r="A523">
        <v>424001</v>
      </c>
      <c r="B523" s="48">
        <v>4</v>
      </c>
      <c r="C523" t="s">
        <v>1454</v>
      </c>
      <c r="D523">
        <v>118290600</v>
      </c>
    </row>
    <row r="524" spans="1:4" x14ac:dyDescent="0.25">
      <c r="A524">
        <v>418020</v>
      </c>
      <c r="B524" s="48">
        <v>4</v>
      </c>
      <c r="C524" t="s">
        <v>1367</v>
      </c>
      <c r="D524">
        <v>105873600</v>
      </c>
    </row>
    <row r="525" spans="1:4" x14ac:dyDescent="0.25">
      <c r="A525">
        <v>424002</v>
      </c>
      <c r="B525" s="48">
        <v>4</v>
      </c>
      <c r="C525" t="s">
        <v>1455</v>
      </c>
      <c r="D525">
        <v>57044100</v>
      </c>
    </row>
    <row r="526" spans="1:4" x14ac:dyDescent="0.25">
      <c r="A526">
        <v>418024</v>
      </c>
      <c r="B526" s="48">
        <v>4</v>
      </c>
      <c r="C526" t="s">
        <v>1370</v>
      </c>
      <c r="D526">
        <v>55921300</v>
      </c>
    </row>
    <row r="527" spans="1:4" x14ac:dyDescent="0.25">
      <c r="A527">
        <v>420023</v>
      </c>
      <c r="B527" s="48">
        <v>4</v>
      </c>
      <c r="C527" t="s">
        <v>1397</v>
      </c>
      <c r="D527">
        <v>42516300</v>
      </c>
    </row>
    <row r="528" spans="1:4" x14ac:dyDescent="0.25">
      <c r="A528">
        <v>422005</v>
      </c>
      <c r="B528" s="48">
        <v>4</v>
      </c>
      <c r="C528" t="s">
        <v>1410</v>
      </c>
      <c r="D528">
        <v>28497800</v>
      </c>
    </row>
    <row r="529" spans="1:4" x14ac:dyDescent="0.25">
      <c r="A529">
        <v>422012</v>
      </c>
      <c r="B529" s="48">
        <v>4</v>
      </c>
      <c r="C529" t="s">
        <v>1417</v>
      </c>
      <c r="D529">
        <v>24239500</v>
      </c>
    </row>
    <row r="530" spans="1:4" x14ac:dyDescent="0.25">
      <c r="A530">
        <v>422009</v>
      </c>
      <c r="B530" s="48">
        <v>4</v>
      </c>
      <c r="C530" t="s">
        <v>1414</v>
      </c>
      <c r="D530">
        <v>23105100</v>
      </c>
    </row>
    <row r="531" spans="1:4" x14ac:dyDescent="0.25">
      <c r="A531">
        <v>421001</v>
      </c>
      <c r="B531" s="48">
        <v>4</v>
      </c>
      <c r="C531" t="s">
        <v>1401</v>
      </c>
      <c r="D531">
        <v>22501500</v>
      </c>
    </row>
    <row r="532" spans="1:4" x14ac:dyDescent="0.25">
      <c r="A532">
        <v>422019</v>
      </c>
      <c r="B532" s="48">
        <v>4</v>
      </c>
      <c r="C532" t="s">
        <v>1424</v>
      </c>
      <c r="D532">
        <v>22214000</v>
      </c>
    </row>
    <row r="533" spans="1:4" x14ac:dyDescent="0.25">
      <c r="A533">
        <v>422014</v>
      </c>
      <c r="B533" s="48">
        <v>4</v>
      </c>
      <c r="C533" t="s">
        <v>1419</v>
      </c>
      <c r="D533">
        <v>21806400</v>
      </c>
    </row>
    <row r="534" spans="1:4" x14ac:dyDescent="0.25">
      <c r="A534">
        <v>419009</v>
      </c>
      <c r="B534" s="48">
        <v>4</v>
      </c>
      <c r="C534" t="s">
        <v>1376</v>
      </c>
      <c r="D534">
        <v>20958500</v>
      </c>
    </row>
    <row r="535" spans="1:4" x14ac:dyDescent="0.25">
      <c r="A535">
        <v>420005</v>
      </c>
      <c r="B535" s="48">
        <v>4</v>
      </c>
      <c r="C535" t="s">
        <v>977</v>
      </c>
      <c r="D535">
        <v>19932600</v>
      </c>
    </row>
    <row r="536" spans="1:4" x14ac:dyDescent="0.25">
      <c r="A536">
        <v>418017</v>
      </c>
      <c r="B536" s="48">
        <v>4</v>
      </c>
      <c r="C536" t="s">
        <v>1365</v>
      </c>
      <c r="D536">
        <v>19603600</v>
      </c>
    </row>
    <row r="537" spans="1:4" x14ac:dyDescent="0.25">
      <c r="A537">
        <v>426002</v>
      </c>
      <c r="B537" s="48">
        <v>4</v>
      </c>
      <c r="C537" t="s">
        <v>1458</v>
      </c>
      <c r="D537">
        <v>17528650</v>
      </c>
    </row>
    <row r="538" spans="1:4" x14ac:dyDescent="0.25">
      <c r="A538">
        <v>418002</v>
      </c>
      <c r="B538" s="48">
        <v>4</v>
      </c>
      <c r="C538" t="s">
        <v>1351</v>
      </c>
      <c r="D538">
        <v>16961600</v>
      </c>
    </row>
    <row r="539" spans="1:4" x14ac:dyDescent="0.25">
      <c r="A539">
        <v>418014</v>
      </c>
      <c r="B539" s="48">
        <v>4</v>
      </c>
      <c r="C539" t="s">
        <v>1362</v>
      </c>
      <c r="D539">
        <v>16668600</v>
      </c>
    </row>
    <row r="540" spans="1:4" x14ac:dyDescent="0.25">
      <c r="A540">
        <v>418008</v>
      </c>
      <c r="B540" s="48">
        <v>4</v>
      </c>
      <c r="C540" t="s">
        <v>1356</v>
      </c>
      <c r="D540">
        <v>15745600</v>
      </c>
    </row>
    <row r="541" spans="1:4" x14ac:dyDescent="0.25">
      <c r="A541">
        <v>423006</v>
      </c>
      <c r="B541" s="48">
        <v>4</v>
      </c>
      <c r="C541" t="s">
        <v>1436</v>
      </c>
      <c r="D541">
        <v>14195500</v>
      </c>
    </row>
    <row r="542" spans="1:4" x14ac:dyDescent="0.25">
      <c r="A542">
        <v>419030</v>
      </c>
      <c r="B542" s="48">
        <v>4</v>
      </c>
      <c r="C542" t="s">
        <v>1385</v>
      </c>
      <c r="D542">
        <v>13154600</v>
      </c>
    </row>
    <row r="543" spans="1:4" x14ac:dyDescent="0.25">
      <c r="A543">
        <v>426029</v>
      </c>
      <c r="B543" s="48">
        <v>4</v>
      </c>
      <c r="C543" t="s">
        <v>1472</v>
      </c>
      <c r="D543">
        <v>12664200</v>
      </c>
    </row>
    <row r="544" spans="1:4" x14ac:dyDescent="0.25">
      <c r="A544">
        <v>423033</v>
      </c>
      <c r="B544" s="48">
        <v>4</v>
      </c>
      <c r="C544" t="s">
        <v>1452</v>
      </c>
      <c r="D544">
        <v>12574300</v>
      </c>
    </row>
    <row r="545" spans="1:4" x14ac:dyDescent="0.25">
      <c r="A545">
        <v>419003</v>
      </c>
      <c r="B545" s="48">
        <v>4</v>
      </c>
      <c r="C545" t="s">
        <v>1373</v>
      </c>
      <c r="D545">
        <v>12381000</v>
      </c>
    </row>
    <row r="546" spans="1:4" x14ac:dyDescent="0.25">
      <c r="A546">
        <v>421004</v>
      </c>
      <c r="B546" s="48">
        <v>4</v>
      </c>
      <c r="C546" t="s">
        <v>1403</v>
      </c>
      <c r="D546">
        <v>12099600</v>
      </c>
    </row>
    <row r="547" spans="1:4" x14ac:dyDescent="0.25">
      <c r="A547">
        <v>422008</v>
      </c>
      <c r="B547" s="48">
        <v>4</v>
      </c>
      <c r="C547" t="s">
        <v>1413</v>
      </c>
      <c r="D547">
        <v>11689700</v>
      </c>
    </row>
    <row r="548" spans="1:4" x14ac:dyDescent="0.25">
      <c r="A548">
        <v>422021</v>
      </c>
      <c r="B548" s="48">
        <v>4</v>
      </c>
      <c r="C548" t="s">
        <v>1426</v>
      </c>
      <c r="D548">
        <v>10193300</v>
      </c>
    </row>
    <row r="549" spans="1:4" x14ac:dyDescent="0.25">
      <c r="A549">
        <v>422002</v>
      </c>
      <c r="B549" s="48">
        <v>4</v>
      </c>
      <c r="C549" t="s">
        <v>1408</v>
      </c>
      <c r="D549">
        <v>9235400</v>
      </c>
    </row>
    <row r="550" spans="1:4" x14ac:dyDescent="0.25">
      <c r="A550">
        <v>423018</v>
      </c>
      <c r="B550" s="48">
        <v>4</v>
      </c>
      <c r="C550" t="s">
        <v>1446</v>
      </c>
      <c r="D550">
        <v>8925400</v>
      </c>
    </row>
    <row r="551" spans="1:4" x14ac:dyDescent="0.25">
      <c r="A551">
        <v>422007</v>
      </c>
      <c r="B551" s="48">
        <v>4</v>
      </c>
      <c r="C551" t="s">
        <v>1412</v>
      </c>
      <c r="D551">
        <v>8241600</v>
      </c>
    </row>
    <row r="552" spans="1:4" x14ac:dyDescent="0.25">
      <c r="A552">
        <v>422025</v>
      </c>
      <c r="B552" s="48">
        <v>4</v>
      </c>
      <c r="C552" t="s">
        <v>1429</v>
      </c>
      <c r="D552">
        <v>7873900</v>
      </c>
    </row>
    <row r="553" spans="1:4" x14ac:dyDescent="0.25">
      <c r="A553">
        <v>422024</v>
      </c>
      <c r="B553" s="48">
        <v>4</v>
      </c>
      <c r="C553" t="s">
        <v>1428</v>
      </c>
      <c r="D553">
        <v>7788500</v>
      </c>
    </row>
    <row r="554" spans="1:4" x14ac:dyDescent="0.25">
      <c r="A554">
        <v>418005</v>
      </c>
      <c r="B554" s="48">
        <v>4</v>
      </c>
      <c r="C554" t="s">
        <v>1353</v>
      </c>
      <c r="D554">
        <v>7463000</v>
      </c>
    </row>
    <row r="555" spans="1:4" x14ac:dyDescent="0.25">
      <c r="A555">
        <v>418019</v>
      </c>
      <c r="B555" s="48">
        <v>4</v>
      </c>
      <c r="C555" t="s">
        <v>1366</v>
      </c>
      <c r="D555">
        <v>6844600</v>
      </c>
    </row>
    <row r="556" spans="1:4" x14ac:dyDescent="0.25">
      <c r="A556">
        <v>423015</v>
      </c>
      <c r="B556" s="48">
        <v>4</v>
      </c>
      <c r="C556" t="s">
        <v>1443</v>
      </c>
      <c r="D556">
        <v>6642900</v>
      </c>
    </row>
    <row r="557" spans="1:4" x14ac:dyDescent="0.25">
      <c r="A557">
        <v>421010</v>
      </c>
      <c r="B557" s="48">
        <v>4</v>
      </c>
      <c r="C557" t="s">
        <v>1405</v>
      </c>
      <c r="D557">
        <v>5606100</v>
      </c>
    </row>
    <row r="558" spans="1:4" x14ac:dyDescent="0.25">
      <c r="A558">
        <v>420009</v>
      </c>
      <c r="B558" s="48">
        <v>4</v>
      </c>
      <c r="C558" t="s">
        <v>1394</v>
      </c>
      <c r="D558">
        <v>5421400</v>
      </c>
    </row>
    <row r="559" spans="1:4" x14ac:dyDescent="0.25">
      <c r="A559">
        <v>423023</v>
      </c>
      <c r="B559" s="48">
        <v>4</v>
      </c>
      <c r="C559" t="s">
        <v>1449</v>
      </c>
      <c r="D559">
        <v>5258900</v>
      </c>
    </row>
    <row r="560" spans="1:4" x14ac:dyDescent="0.25">
      <c r="A560">
        <v>422034</v>
      </c>
      <c r="B560" s="48">
        <v>4</v>
      </c>
      <c r="C560" t="s">
        <v>1432</v>
      </c>
      <c r="D560">
        <v>4851900</v>
      </c>
    </row>
    <row r="561" spans="1:4" x14ac:dyDescent="0.25">
      <c r="A561">
        <v>422027</v>
      </c>
      <c r="B561" s="48">
        <v>4</v>
      </c>
      <c r="C561" t="s">
        <v>1431</v>
      </c>
      <c r="D561">
        <v>4663300</v>
      </c>
    </row>
    <row r="562" spans="1:4" x14ac:dyDescent="0.25">
      <c r="A562">
        <v>418016</v>
      </c>
      <c r="B562" s="48">
        <v>4</v>
      </c>
      <c r="C562" t="s">
        <v>1364</v>
      </c>
      <c r="D562">
        <v>4481700</v>
      </c>
    </row>
    <row r="563" spans="1:4" x14ac:dyDescent="0.25">
      <c r="A563">
        <v>426024</v>
      </c>
      <c r="B563" s="48">
        <v>4</v>
      </c>
      <c r="C563" t="s">
        <v>1469</v>
      </c>
      <c r="D563">
        <v>4185000</v>
      </c>
    </row>
    <row r="564" spans="1:4" x14ac:dyDescent="0.25">
      <c r="A564">
        <v>419007</v>
      </c>
      <c r="B564" s="48">
        <v>4</v>
      </c>
      <c r="C564" t="s">
        <v>1375</v>
      </c>
      <c r="D564">
        <v>4170500</v>
      </c>
    </row>
    <row r="565" spans="1:4" x14ac:dyDescent="0.25">
      <c r="A565">
        <v>420013</v>
      </c>
      <c r="B565" s="48">
        <v>4</v>
      </c>
      <c r="C565" t="s">
        <v>1395</v>
      </c>
      <c r="D565">
        <v>4068100</v>
      </c>
    </row>
    <row r="566" spans="1:4" x14ac:dyDescent="0.25">
      <c r="A566">
        <v>422017</v>
      </c>
      <c r="B566" s="48">
        <v>4</v>
      </c>
      <c r="C566" t="s">
        <v>1422</v>
      </c>
      <c r="D566">
        <v>3943000</v>
      </c>
    </row>
    <row r="567" spans="1:4" x14ac:dyDescent="0.25">
      <c r="A567">
        <v>422020</v>
      </c>
      <c r="B567" s="48">
        <v>4</v>
      </c>
      <c r="C567" t="s">
        <v>1425</v>
      </c>
      <c r="D567">
        <v>3939700</v>
      </c>
    </row>
    <row r="568" spans="1:4" x14ac:dyDescent="0.25">
      <c r="A568">
        <v>422022</v>
      </c>
      <c r="B568" s="48">
        <v>4</v>
      </c>
      <c r="C568" t="s">
        <v>1427</v>
      </c>
      <c r="D568">
        <v>3784800</v>
      </c>
    </row>
    <row r="569" spans="1:4" x14ac:dyDescent="0.25">
      <c r="A569">
        <v>423021</v>
      </c>
      <c r="B569" s="48">
        <v>4</v>
      </c>
      <c r="C569" t="s">
        <v>1448</v>
      </c>
      <c r="D569">
        <v>3738000</v>
      </c>
    </row>
    <row r="570" spans="1:4" x14ac:dyDescent="0.25">
      <c r="A570">
        <v>422003</v>
      </c>
      <c r="B570" s="48">
        <v>4</v>
      </c>
      <c r="C570" t="s">
        <v>1237</v>
      </c>
      <c r="D570">
        <v>3656500</v>
      </c>
    </row>
    <row r="571" spans="1:4" x14ac:dyDescent="0.25">
      <c r="A571">
        <v>423007</v>
      </c>
      <c r="B571" s="48">
        <v>4</v>
      </c>
      <c r="C571" t="s">
        <v>1437</v>
      </c>
      <c r="D571">
        <v>3297200</v>
      </c>
    </row>
    <row r="572" spans="1:4" x14ac:dyDescent="0.25">
      <c r="A572">
        <v>423024</v>
      </c>
      <c r="B572" s="48">
        <v>4</v>
      </c>
      <c r="C572" t="s">
        <v>1450</v>
      </c>
      <c r="D572">
        <v>3178400</v>
      </c>
    </row>
    <row r="573" spans="1:4" x14ac:dyDescent="0.25">
      <c r="A573">
        <v>423025</v>
      </c>
      <c r="B573" s="48">
        <v>4</v>
      </c>
      <c r="C573" t="s">
        <v>1451</v>
      </c>
      <c r="D573">
        <v>2987900</v>
      </c>
    </row>
    <row r="574" spans="1:4" x14ac:dyDescent="0.25">
      <c r="A574">
        <v>418010</v>
      </c>
      <c r="B574" s="48">
        <v>4</v>
      </c>
      <c r="C574" t="s">
        <v>1358</v>
      </c>
      <c r="D574">
        <v>2859200</v>
      </c>
    </row>
    <row r="575" spans="1:4" x14ac:dyDescent="0.25">
      <c r="A575">
        <v>423010</v>
      </c>
      <c r="B575" s="48">
        <v>4</v>
      </c>
      <c r="C575" t="s">
        <v>1439</v>
      </c>
      <c r="D575">
        <v>2799400</v>
      </c>
    </row>
    <row r="576" spans="1:4" x14ac:dyDescent="0.25">
      <c r="A576">
        <v>422036</v>
      </c>
      <c r="B576" s="48">
        <v>4</v>
      </c>
      <c r="C576" t="s">
        <v>1433</v>
      </c>
      <c r="D576">
        <v>2767400</v>
      </c>
    </row>
    <row r="577" spans="1:4" x14ac:dyDescent="0.25">
      <c r="A577">
        <v>422023</v>
      </c>
      <c r="B577" s="48">
        <v>4</v>
      </c>
      <c r="C577" t="s">
        <v>1150</v>
      </c>
      <c r="D577">
        <v>2739000</v>
      </c>
    </row>
    <row r="578" spans="1:4" x14ac:dyDescent="0.25">
      <c r="A578">
        <v>423012</v>
      </c>
      <c r="B578" s="48">
        <v>4</v>
      </c>
      <c r="C578" t="s">
        <v>1441</v>
      </c>
      <c r="D578">
        <v>2694700</v>
      </c>
    </row>
    <row r="579" spans="1:4" x14ac:dyDescent="0.25">
      <c r="A579">
        <v>420040</v>
      </c>
      <c r="B579" s="48">
        <v>4</v>
      </c>
      <c r="C579" t="s">
        <v>1399</v>
      </c>
      <c r="D579">
        <v>2644000</v>
      </c>
    </row>
    <row r="580" spans="1:4" x14ac:dyDescent="0.25">
      <c r="A580">
        <v>418026</v>
      </c>
      <c r="B580" s="48">
        <v>4</v>
      </c>
      <c r="C580" t="s">
        <v>1371</v>
      </c>
      <c r="D580">
        <v>2610000</v>
      </c>
    </row>
    <row r="581" spans="1:4" x14ac:dyDescent="0.25">
      <c r="A581">
        <v>423020</v>
      </c>
      <c r="B581" s="48">
        <v>4</v>
      </c>
      <c r="C581" t="s">
        <v>1274</v>
      </c>
      <c r="D581">
        <v>2590100</v>
      </c>
    </row>
    <row r="582" spans="1:4" x14ac:dyDescent="0.25">
      <c r="A582">
        <v>422015</v>
      </c>
      <c r="B582" s="48">
        <v>4</v>
      </c>
      <c r="C582" t="s">
        <v>1420</v>
      </c>
      <c r="D582">
        <v>2530800</v>
      </c>
    </row>
    <row r="583" spans="1:4" x14ac:dyDescent="0.25">
      <c r="A583">
        <v>419026</v>
      </c>
      <c r="B583" s="48">
        <v>4</v>
      </c>
      <c r="C583" t="s">
        <v>1384</v>
      </c>
      <c r="D583">
        <v>2516000</v>
      </c>
    </row>
    <row r="584" spans="1:4" x14ac:dyDescent="0.25">
      <c r="A584">
        <v>422006</v>
      </c>
      <c r="B584" s="48">
        <v>4</v>
      </c>
      <c r="C584" t="s">
        <v>1411</v>
      </c>
      <c r="D584">
        <v>2442100</v>
      </c>
    </row>
    <row r="585" spans="1:4" x14ac:dyDescent="0.25">
      <c r="A585">
        <v>422026</v>
      </c>
      <c r="B585" s="48">
        <v>4</v>
      </c>
      <c r="C585" t="s">
        <v>1430</v>
      </c>
      <c r="D585">
        <v>2357600</v>
      </c>
    </row>
    <row r="586" spans="1:4" x14ac:dyDescent="0.25">
      <c r="A586">
        <v>426012</v>
      </c>
      <c r="B586" s="48">
        <v>4</v>
      </c>
      <c r="C586" t="s">
        <v>1464</v>
      </c>
      <c r="D586">
        <v>2189300</v>
      </c>
    </row>
    <row r="587" spans="1:4" x14ac:dyDescent="0.25">
      <c r="A587">
        <v>422013</v>
      </c>
      <c r="B587" s="48">
        <v>4</v>
      </c>
      <c r="C587" t="s">
        <v>1418</v>
      </c>
      <c r="D587">
        <v>2183800</v>
      </c>
    </row>
    <row r="588" spans="1:4" x14ac:dyDescent="0.25">
      <c r="A588">
        <v>421003</v>
      </c>
      <c r="B588" s="48">
        <v>4</v>
      </c>
      <c r="C588" t="s">
        <v>1402</v>
      </c>
      <c r="D588">
        <v>2128100</v>
      </c>
    </row>
    <row r="589" spans="1:4" x14ac:dyDescent="0.25">
      <c r="A589">
        <v>422018</v>
      </c>
      <c r="B589" s="48">
        <v>4</v>
      </c>
      <c r="C589" t="s">
        <v>1423</v>
      </c>
      <c r="D589">
        <v>2077900</v>
      </c>
    </row>
    <row r="590" spans="1:4" x14ac:dyDescent="0.25">
      <c r="A590">
        <v>422011</v>
      </c>
      <c r="B590" s="48">
        <v>4</v>
      </c>
      <c r="C590" t="s">
        <v>1416</v>
      </c>
      <c r="D590">
        <v>1948000</v>
      </c>
    </row>
    <row r="591" spans="1:4" x14ac:dyDescent="0.25">
      <c r="A591">
        <v>420002</v>
      </c>
      <c r="B591" s="48">
        <v>4</v>
      </c>
      <c r="C591" t="s">
        <v>1390</v>
      </c>
      <c r="D591">
        <v>1775500</v>
      </c>
    </row>
    <row r="592" spans="1:4" x14ac:dyDescent="0.25">
      <c r="A592">
        <v>423019</v>
      </c>
      <c r="B592" s="48">
        <v>4</v>
      </c>
      <c r="C592" t="s">
        <v>1447</v>
      </c>
      <c r="D592">
        <v>1652000</v>
      </c>
    </row>
    <row r="593" spans="1:4" x14ac:dyDescent="0.25">
      <c r="A593">
        <v>423011</v>
      </c>
      <c r="B593" s="48">
        <v>4</v>
      </c>
      <c r="C593" t="s">
        <v>1440</v>
      </c>
      <c r="D593">
        <v>1574700</v>
      </c>
    </row>
    <row r="594" spans="1:4" x14ac:dyDescent="0.25">
      <c r="A594">
        <v>423008</v>
      </c>
      <c r="B594" s="48">
        <v>4</v>
      </c>
      <c r="C594" t="s">
        <v>1438</v>
      </c>
      <c r="D594">
        <v>1556500</v>
      </c>
    </row>
    <row r="595" spans="1:4" x14ac:dyDescent="0.25">
      <c r="A595">
        <v>419012</v>
      </c>
      <c r="B595" s="48">
        <v>4</v>
      </c>
      <c r="C595" t="s">
        <v>1378</v>
      </c>
      <c r="D595">
        <v>1544920</v>
      </c>
    </row>
    <row r="596" spans="1:4" x14ac:dyDescent="0.25">
      <c r="A596">
        <v>422016</v>
      </c>
      <c r="B596" s="48">
        <v>4</v>
      </c>
      <c r="C596" t="s">
        <v>1421</v>
      </c>
      <c r="D596">
        <v>1479500</v>
      </c>
    </row>
    <row r="597" spans="1:4" x14ac:dyDescent="0.25">
      <c r="A597">
        <v>418006</v>
      </c>
      <c r="B597" s="48">
        <v>4</v>
      </c>
      <c r="C597" t="s">
        <v>1354</v>
      </c>
      <c r="D597">
        <v>1402900</v>
      </c>
    </row>
    <row r="598" spans="1:4" x14ac:dyDescent="0.25">
      <c r="A598">
        <v>420003</v>
      </c>
      <c r="B598" s="48">
        <v>4</v>
      </c>
      <c r="C598" t="s">
        <v>1391</v>
      </c>
      <c r="D598">
        <v>1305600</v>
      </c>
    </row>
    <row r="599" spans="1:4" x14ac:dyDescent="0.25">
      <c r="A599">
        <v>422010</v>
      </c>
      <c r="B599" s="48">
        <v>4</v>
      </c>
      <c r="C599" t="s">
        <v>1415</v>
      </c>
      <c r="D599">
        <v>1280800</v>
      </c>
    </row>
    <row r="600" spans="1:4" x14ac:dyDescent="0.25">
      <c r="A600">
        <v>423016</v>
      </c>
      <c r="B600" s="48">
        <v>4</v>
      </c>
      <c r="C600" t="s">
        <v>1444</v>
      </c>
      <c r="D600">
        <v>1178800</v>
      </c>
    </row>
    <row r="601" spans="1:4" x14ac:dyDescent="0.25">
      <c r="A601">
        <v>423041</v>
      </c>
      <c r="B601" s="48">
        <v>4</v>
      </c>
      <c r="C601" t="s">
        <v>1453</v>
      </c>
      <c r="D601">
        <v>1139100</v>
      </c>
    </row>
    <row r="602" spans="1:4" x14ac:dyDescent="0.25">
      <c r="A602">
        <v>419020</v>
      </c>
      <c r="B602" s="48">
        <v>4</v>
      </c>
      <c r="C602" t="s">
        <v>1382</v>
      </c>
      <c r="D602">
        <v>1077700</v>
      </c>
    </row>
    <row r="603" spans="1:4" x14ac:dyDescent="0.25">
      <c r="A603">
        <v>423002</v>
      </c>
      <c r="B603" s="48">
        <v>4</v>
      </c>
      <c r="C603" t="s">
        <v>1237</v>
      </c>
      <c r="D603">
        <v>1011000</v>
      </c>
    </row>
    <row r="604" spans="1:4" x14ac:dyDescent="0.25">
      <c r="A604">
        <v>418022</v>
      </c>
      <c r="B604" s="48">
        <v>4</v>
      </c>
      <c r="C604" t="s">
        <v>1369</v>
      </c>
      <c r="D604">
        <v>914200</v>
      </c>
    </row>
    <row r="605" spans="1:4" x14ac:dyDescent="0.25">
      <c r="A605">
        <v>423009</v>
      </c>
      <c r="B605" s="48">
        <v>4</v>
      </c>
      <c r="C605" t="s">
        <v>1132</v>
      </c>
      <c r="D605">
        <v>833800</v>
      </c>
    </row>
    <row r="606" spans="1:4" x14ac:dyDescent="0.25">
      <c r="A606">
        <v>421006</v>
      </c>
      <c r="B606" s="48">
        <v>4</v>
      </c>
      <c r="C606" t="s">
        <v>1404</v>
      </c>
      <c r="D606">
        <v>829900</v>
      </c>
    </row>
    <row r="607" spans="1:4" x14ac:dyDescent="0.25">
      <c r="A607">
        <v>418003</v>
      </c>
      <c r="B607" s="48">
        <v>4</v>
      </c>
      <c r="C607" t="s">
        <v>1352</v>
      </c>
      <c r="D607">
        <v>765300</v>
      </c>
    </row>
    <row r="608" spans="1:4" x14ac:dyDescent="0.25">
      <c r="A608">
        <v>420047</v>
      </c>
      <c r="B608" s="48">
        <v>4</v>
      </c>
      <c r="C608" t="s">
        <v>718</v>
      </c>
      <c r="D608">
        <v>739400</v>
      </c>
    </row>
    <row r="609" spans="1:4" x14ac:dyDescent="0.25">
      <c r="A609">
        <v>426007</v>
      </c>
      <c r="B609" s="48">
        <v>4</v>
      </c>
      <c r="C609" t="s">
        <v>1461</v>
      </c>
      <c r="D609">
        <v>731600</v>
      </c>
    </row>
    <row r="610" spans="1:4" x14ac:dyDescent="0.25">
      <c r="A610">
        <v>421014</v>
      </c>
      <c r="B610" s="48">
        <v>4</v>
      </c>
      <c r="C610" t="s">
        <v>1406</v>
      </c>
      <c r="D610">
        <v>701700</v>
      </c>
    </row>
    <row r="611" spans="1:4" x14ac:dyDescent="0.25">
      <c r="A611">
        <v>426004</v>
      </c>
      <c r="B611" s="48">
        <v>4</v>
      </c>
      <c r="C611" t="s">
        <v>1459</v>
      </c>
      <c r="D611">
        <v>699900</v>
      </c>
    </row>
    <row r="612" spans="1:4" x14ac:dyDescent="0.25">
      <c r="A612">
        <v>419013</v>
      </c>
      <c r="B612" s="48">
        <v>4</v>
      </c>
      <c r="C612" t="s">
        <v>1379</v>
      </c>
      <c r="D612">
        <v>653000</v>
      </c>
    </row>
    <row r="613" spans="1:4" x14ac:dyDescent="0.25">
      <c r="A613">
        <v>419017</v>
      </c>
      <c r="B613" s="48">
        <v>4</v>
      </c>
      <c r="C613" t="s">
        <v>1380</v>
      </c>
      <c r="D613">
        <v>569400</v>
      </c>
    </row>
    <row r="614" spans="1:4" x14ac:dyDescent="0.25">
      <c r="A614">
        <v>423017</v>
      </c>
      <c r="B614" s="48">
        <v>4</v>
      </c>
      <c r="C614" t="s">
        <v>1445</v>
      </c>
      <c r="D614">
        <v>568400</v>
      </c>
    </row>
    <row r="615" spans="1:4" x14ac:dyDescent="0.25">
      <c r="A615">
        <v>420032</v>
      </c>
      <c r="B615" s="48">
        <v>4</v>
      </c>
      <c r="C615" t="s">
        <v>1398</v>
      </c>
      <c r="D615">
        <v>562500</v>
      </c>
    </row>
    <row r="616" spans="1:4" x14ac:dyDescent="0.25">
      <c r="A616">
        <v>426005</v>
      </c>
      <c r="B616" s="48">
        <v>4</v>
      </c>
      <c r="C616" t="s">
        <v>1460</v>
      </c>
      <c r="D616">
        <v>546100</v>
      </c>
    </row>
    <row r="617" spans="1:4" x14ac:dyDescent="0.25">
      <c r="A617">
        <v>426016</v>
      </c>
      <c r="B617" s="48">
        <v>4</v>
      </c>
      <c r="C617" t="s">
        <v>1466</v>
      </c>
      <c r="D617">
        <v>516800</v>
      </c>
    </row>
    <row r="618" spans="1:4" x14ac:dyDescent="0.25">
      <c r="A618">
        <v>423013</v>
      </c>
      <c r="B618" s="48">
        <v>4</v>
      </c>
      <c r="C618" t="s">
        <v>1442</v>
      </c>
      <c r="D618">
        <v>510400</v>
      </c>
    </row>
    <row r="619" spans="1:4" x14ac:dyDescent="0.25">
      <c r="A619">
        <v>418021</v>
      </c>
      <c r="B619" s="48">
        <v>4</v>
      </c>
      <c r="C619" t="s">
        <v>1368</v>
      </c>
      <c r="D619">
        <v>501800</v>
      </c>
    </row>
    <row r="620" spans="1:4" x14ac:dyDescent="0.25">
      <c r="A620">
        <v>419032</v>
      </c>
      <c r="B620" s="48">
        <v>4</v>
      </c>
      <c r="C620" t="s">
        <v>1073</v>
      </c>
      <c r="D620">
        <v>476000</v>
      </c>
    </row>
    <row r="621" spans="1:4" x14ac:dyDescent="0.25">
      <c r="A621">
        <v>426017</v>
      </c>
      <c r="B621" s="48">
        <v>4</v>
      </c>
      <c r="C621" t="s">
        <v>1467</v>
      </c>
      <c r="D621">
        <v>454200</v>
      </c>
    </row>
    <row r="622" spans="1:4" x14ac:dyDescent="0.25">
      <c r="A622">
        <v>420008</v>
      </c>
      <c r="B622" s="48">
        <v>4</v>
      </c>
      <c r="C622" t="s">
        <v>1393</v>
      </c>
      <c r="D622">
        <v>438700</v>
      </c>
    </row>
    <row r="623" spans="1:4" x14ac:dyDescent="0.25">
      <c r="A623">
        <v>419005</v>
      </c>
      <c r="B623" s="48">
        <v>4</v>
      </c>
      <c r="C623" t="s">
        <v>1374</v>
      </c>
      <c r="D623">
        <v>435700</v>
      </c>
    </row>
    <row r="624" spans="1:4" x14ac:dyDescent="0.25">
      <c r="A624">
        <v>419010</v>
      </c>
      <c r="B624" s="48">
        <v>4</v>
      </c>
      <c r="C624" t="s">
        <v>1377</v>
      </c>
      <c r="D624">
        <v>412700</v>
      </c>
    </row>
    <row r="625" spans="1:4" x14ac:dyDescent="0.25">
      <c r="A625">
        <v>418012</v>
      </c>
      <c r="B625" s="48">
        <v>4</v>
      </c>
      <c r="C625" t="s">
        <v>1360</v>
      </c>
      <c r="D625">
        <v>406100</v>
      </c>
    </row>
    <row r="626" spans="1:4" x14ac:dyDescent="0.25">
      <c r="A626">
        <v>426013</v>
      </c>
      <c r="B626" s="48">
        <v>4</v>
      </c>
      <c r="C626" t="s">
        <v>1465</v>
      </c>
      <c r="D626">
        <v>295600</v>
      </c>
    </row>
    <row r="627" spans="1:4" x14ac:dyDescent="0.25">
      <c r="A627">
        <v>418015</v>
      </c>
      <c r="B627" s="48">
        <v>4</v>
      </c>
      <c r="C627" t="s">
        <v>1363</v>
      </c>
      <c r="D627">
        <v>287400</v>
      </c>
    </row>
    <row r="628" spans="1:4" x14ac:dyDescent="0.25">
      <c r="A628">
        <v>419019</v>
      </c>
      <c r="B628" s="48">
        <v>4</v>
      </c>
      <c r="C628" t="s">
        <v>1381</v>
      </c>
      <c r="D628">
        <v>270700</v>
      </c>
    </row>
    <row r="629" spans="1:4" x14ac:dyDescent="0.25">
      <c r="A629">
        <v>422004</v>
      </c>
      <c r="B629" s="48">
        <v>4</v>
      </c>
      <c r="C629" t="s">
        <v>1409</v>
      </c>
      <c r="D629">
        <v>269900</v>
      </c>
    </row>
    <row r="630" spans="1:4" x14ac:dyDescent="0.25">
      <c r="A630">
        <v>418007</v>
      </c>
      <c r="B630" s="48">
        <v>4</v>
      </c>
      <c r="C630" t="s">
        <v>1355</v>
      </c>
      <c r="D630">
        <v>261000</v>
      </c>
    </row>
    <row r="631" spans="1:4" x14ac:dyDescent="0.25">
      <c r="A631">
        <v>419023</v>
      </c>
      <c r="B631" s="48">
        <v>4</v>
      </c>
      <c r="C631" t="s">
        <v>1383</v>
      </c>
      <c r="D631">
        <v>259300</v>
      </c>
    </row>
    <row r="632" spans="1:4" x14ac:dyDescent="0.25">
      <c r="A632">
        <v>423005</v>
      </c>
      <c r="B632" s="48">
        <v>4</v>
      </c>
      <c r="C632" t="s">
        <v>1435</v>
      </c>
      <c r="D632">
        <v>243100</v>
      </c>
    </row>
    <row r="633" spans="1:4" x14ac:dyDescent="0.25">
      <c r="A633">
        <v>421009</v>
      </c>
      <c r="B633" s="48">
        <v>4</v>
      </c>
      <c r="C633" t="s">
        <v>1073</v>
      </c>
      <c r="D633">
        <v>221200</v>
      </c>
    </row>
    <row r="634" spans="1:4" x14ac:dyDescent="0.25">
      <c r="A634">
        <v>418013</v>
      </c>
      <c r="B634" s="48">
        <v>4</v>
      </c>
      <c r="C634" t="s">
        <v>1361</v>
      </c>
      <c r="D634">
        <v>206600</v>
      </c>
    </row>
    <row r="635" spans="1:4" x14ac:dyDescent="0.25">
      <c r="A635">
        <v>419072</v>
      </c>
      <c r="B635" s="48">
        <v>4</v>
      </c>
      <c r="C635" t="s">
        <v>1388</v>
      </c>
      <c r="D635">
        <v>199800</v>
      </c>
    </row>
    <row r="636" spans="1:4" x14ac:dyDescent="0.25">
      <c r="A636">
        <v>419025</v>
      </c>
      <c r="B636" s="48">
        <v>4</v>
      </c>
      <c r="C636" t="s">
        <v>1161</v>
      </c>
      <c r="D636">
        <v>178600</v>
      </c>
    </row>
    <row r="637" spans="1:4" x14ac:dyDescent="0.25">
      <c r="A637">
        <v>420004</v>
      </c>
      <c r="B637" s="48">
        <v>4</v>
      </c>
      <c r="C637" t="s">
        <v>1392</v>
      </c>
      <c r="D637">
        <v>168400</v>
      </c>
    </row>
    <row r="638" spans="1:4" x14ac:dyDescent="0.25">
      <c r="A638">
        <v>420061</v>
      </c>
      <c r="B638" s="48">
        <v>4</v>
      </c>
      <c r="C638" t="s">
        <v>1400</v>
      </c>
      <c r="D638">
        <v>143300</v>
      </c>
    </row>
    <row r="639" spans="1:4" x14ac:dyDescent="0.25">
      <c r="A639">
        <v>417090</v>
      </c>
      <c r="B639" s="48">
        <v>4</v>
      </c>
      <c r="C639" t="e">
        <v>#N/A</v>
      </c>
      <c r="D639">
        <v>141800</v>
      </c>
    </row>
    <row r="640" spans="1:4" x14ac:dyDescent="0.25">
      <c r="A640">
        <v>426027</v>
      </c>
      <c r="B640" s="48">
        <v>4</v>
      </c>
      <c r="C640" t="s">
        <v>1471</v>
      </c>
      <c r="D640">
        <v>130000</v>
      </c>
    </row>
    <row r="641" spans="1:4" x14ac:dyDescent="0.25">
      <c r="A641">
        <v>426011</v>
      </c>
      <c r="B641" s="48">
        <v>4</v>
      </c>
      <c r="C641" t="s">
        <v>1463</v>
      </c>
      <c r="D641">
        <v>126600</v>
      </c>
    </row>
    <row r="642" spans="1:4" x14ac:dyDescent="0.25">
      <c r="A642">
        <v>426026</v>
      </c>
      <c r="B642" s="48">
        <v>4</v>
      </c>
      <c r="C642" t="s">
        <v>1053</v>
      </c>
      <c r="D642">
        <v>126600</v>
      </c>
    </row>
    <row r="643" spans="1:4" x14ac:dyDescent="0.25">
      <c r="A643">
        <v>419031</v>
      </c>
      <c r="B643" s="48">
        <v>4</v>
      </c>
      <c r="C643" t="s">
        <v>1386</v>
      </c>
      <c r="D643">
        <v>122400</v>
      </c>
    </row>
    <row r="644" spans="1:4" x14ac:dyDescent="0.25">
      <c r="A644">
        <v>420018</v>
      </c>
      <c r="B644" s="48">
        <v>4</v>
      </c>
      <c r="C644" t="s">
        <v>1396</v>
      </c>
      <c r="D644">
        <v>106500</v>
      </c>
    </row>
    <row r="645" spans="1:4" x14ac:dyDescent="0.25">
      <c r="A645">
        <v>418009</v>
      </c>
      <c r="B645" s="48">
        <v>4</v>
      </c>
      <c r="C645" t="s">
        <v>1357</v>
      </c>
      <c r="D645">
        <v>104000</v>
      </c>
    </row>
    <row r="646" spans="1:4" x14ac:dyDescent="0.25">
      <c r="A646">
        <v>426021</v>
      </c>
      <c r="B646" s="48">
        <v>4</v>
      </c>
      <c r="C646" t="s">
        <v>1468</v>
      </c>
      <c r="D646">
        <v>102000</v>
      </c>
    </row>
    <row r="647" spans="1:4" x14ac:dyDescent="0.25">
      <c r="A647">
        <v>426025</v>
      </c>
      <c r="B647" s="48">
        <v>4</v>
      </c>
      <c r="C647" t="s">
        <v>1470</v>
      </c>
      <c r="D647">
        <v>90100</v>
      </c>
    </row>
    <row r="648" spans="1:4" x14ac:dyDescent="0.25">
      <c r="A648">
        <v>418011</v>
      </c>
      <c r="B648" s="48">
        <v>4</v>
      </c>
      <c r="C648" t="s">
        <v>1359</v>
      </c>
      <c r="D648">
        <v>78000</v>
      </c>
    </row>
    <row r="649" spans="1:4" x14ac:dyDescent="0.25">
      <c r="A649">
        <v>424005</v>
      </c>
      <c r="B649" s="48">
        <v>4</v>
      </c>
      <c r="C649" t="s">
        <v>1456</v>
      </c>
      <c r="D649">
        <v>71600</v>
      </c>
    </row>
    <row r="650" spans="1:4" x14ac:dyDescent="0.25">
      <c r="A650">
        <v>426009</v>
      </c>
      <c r="B650" s="48">
        <v>4</v>
      </c>
      <c r="C650" t="s">
        <v>1462</v>
      </c>
      <c r="D650">
        <v>62500</v>
      </c>
    </row>
    <row r="651" spans="1:4" x14ac:dyDescent="0.25">
      <c r="A651">
        <v>526001</v>
      </c>
      <c r="B651" s="48">
        <v>5</v>
      </c>
      <c r="C651" t="s">
        <v>1495</v>
      </c>
      <c r="D651">
        <v>827169733</v>
      </c>
    </row>
    <row r="652" spans="1:4" x14ac:dyDescent="0.25">
      <c r="A652">
        <v>525001</v>
      </c>
      <c r="B652" s="48">
        <v>5</v>
      </c>
      <c r="C652" t="s">
        <v>1473</v>
      </c>
      <c r="D652">
        <v>301922800</v>
      </c>
    </row>
    <row r="653" spans="1:4" x14ac:dyDescent="0.25">
      <c r="A653">
        <v>526033</v>
      </c>
      <c r="B653" s="48">
        <v>5</v>
      </c>
      <c r="C653" t="s">
        <v>1508</v>
      </c>
      <c r="D653">
        <v>143551400</v>
      </c>
    </row>
    <row r="654" spans="1:4" x14ac:dyDescent="0.25">
      <c r="A654">
        <v>526007</v>
      </c>
      <c r="B654" s="48">
        <v>5</v>
      </c>
      <c r="C654" t="s">
        <v>1499</v>
      </c>
      <c r="D654">
        <v>103463500</v>
      </c>
    </row>
    <row r="655" spans="1:4" x14ac:dyDescent="0.25">
      <c r="A655">
        <v>526088</v>
      </c>
      <c r="B655" s="48">
        <v>5</v>
      </c>
      <c r="C655" t="s">
        <v>1535</v>
      </c>
      <c r="D655">
        <v>77038600</v>
      </c>
    </row>
    <row r="656" spans="1:4" x14ac:dyDescent="0.25">
      <c r="A656">
        <v>526061</v>
      </c>
      <c r="B656" s="48">
        <v>5</v>
      </c>
      <c r="C656" t="s">
        <v>1521</v>
      </c>
      <c r="D656">
        <v>72218450</v>
      </c>
    </row>
    <row r="657" spans="1:4" x14ac:dyDescent="0.25">
      <c r="A657">
        <v>526090</v>
      </c>
      <c r="B657" s="48">
        <v>5</v>
      </c>
      <c r="C657" t="s">
        <v>1536</v>
      </c>
      <c r="D657">
        <v>52050800</v>
      </c>
    </row>
    <row r="658" spans="1:4" x14ac:dyDescent="0.25">
      <c r="A658">
        <v>526037</v>
      </c>
      <c r="B658" s="48">
        <v>5</v>
      </c>
      <c r="C658" t="s">
        <v>1510</v>
      </c>
      <c r="D658">
        <v>45014100</v>
      </c>
    </row>
    <row r="659" spans="1:4" x14ac:dyDescent="0.25">
      <c r="A659">
        <v>526070</v>
      </c>
      <c r="B659" s="48">
        <v>5</v>
      </c>
      <c r="C659" t="s">
        <v>1527</v>
      </c>
      <c r="D659">
        <v>43964200</v>
      </c>
    </row>
    <row r="660" spans="1:4" x14ac:dyDescent="0.25">
      <c r="A660">
        <v>530001</v>
      </c>
      <c r="B660" s="48">
        <v>5</v>
      </c>
      <c r="C660" t="s">
        <v>1207</v>
      </c>
      <c r="D660">
        <v>43758800</v>
      </c>
    </row>
    <row r="661" spans="1:4" x14ac:dyDescent="0.25">
      <c r="A661">
        <v>526078</v>
      </c>
      <c r="B661" s="48">
        <v>5</v>
      </c>
      <c r="C661" t="s">
        <v>1530</v>
      </c>
      <c r="D661">
        <v>27088100</v>
      </c>
    </row>
    <row r="662" spans="1:4" x14ac:dyDescent="0.25">
      <c r="A662">
        <v>525023</v>
      </c>
      <c r="B662" s="48">
        <v>5</v>
      </c>
      <c r="C662" t="s">
        <v>1483</v>
      </c>
      <c r="D662">
        <v>24449000</v>
      </c>
    </row>
    <row r="663" spans="1:4" x14ac:dyDescent="0.25">
      <c r="A663">
        <v>525038</v>
      </c>
      <c r="B663" s="48">
        <v>5</v>
      </c>
      <c r="C663" t="s">
        <v>1492</v>
      </c>
      <c r="D663">
        <v>23459400</v>
      </c>
    </row>
    <row r="664" spans="1:4" x14ac:dyDescent="0.25">
      <c r="A664">
        <v>525024</v>
      </c>
      <c r="B664" s="48">
        <v>5</v>
      </c>
      <c r="C664" t="s">
        <v>1484</v>
      </c>
      <c r="D664">
        <v>18656800</v>
      </c>
    </row>
    <row r="665" spans="1:4" x14ac:dyDescent="0.25">
      <c r="A665">
        <v>525020</v>
      </c>
      <c r="B665" s="48">
        <v>5</v>
      </c>
      <c r="C665" t="s">
        <v>1481</v>
      </c>
      <c r="D665">
        <v>14921900</v>
      </c>
    </row>
    <row r="666" spans="1:4" x14ac:dyDescent="0.25">
      <c r="A666">
        <v>525037</v>
      </c>
      <c r="B666" s="48">
        <v>5</v>
      </c>
      <c r="C666" t="s">
        <v>1491</v>
      </c>
      <c r="D666">
        <v>13877500</v>
      </c>
    </row>
    <row r="667" spans="1:4" x14ac:dyDescent="0.25">
      <c r="A667">
        <v>525040</v>
      </c>
      <c r="B667" s="48">
        <v>5</v>
      </c>
      <c r="C667" t="s">
        <v>1493</v>
      </c>
      <c r="D667">
        <v>13721900</v>
      </c>
    </row>
    <row r="668" spans="1:4" x14ac:dyDescent="0.25">
      <c r="A668">
        <v>526005</v>
      </c>
      <c r="B668" s="48">
        <v>5</v>
      </c>
      <c r="C668" t="s">
        <v>1095</v>
      </c>
      <c r="D668">
        <v>13475000</v>
      </c>
    </row>
    <row r="669" spans="1:4" x14ac:dyDescent="0.25">
      <c r="A669">
        <v>526067</v>
      </c>
      <c r="B669" s="48">
        <v>5</v>
      </c>
      <c r="C669" t="s">
        <v>1526</v>
      </c>
      <c r="D669">
        <v>13017000</v>
      </c>
    </row>
    <row r="670" spans="1:4" x14ac:dyDescent="0.25">
      <c r="A670">
        <v>526048</v>
      </c>
      <c r="B670" s="48">
        <v>5</v>
      </c>
      <c r="C670" t="s">
        <v>1514</v>
      </c>
      <c r="D670">
        <v>11940400</v>
      </c>
    </row>
    <row r="671" spans="1:4" x14ac:dyDescent="0.25">
      <c r="A671">
        <v>530006</v>
      </c>
      <c r="B671" s="48">
        <v>5</v>
      </c>
      <c r="C671" t="s">
        <v>1539</v>
      </c>
      <c r="D671">
        <v>10413950</v>
      </c>
    </row>
    <row r="672" spans="1:4" x14ac:dyDescent="0.25">
      <c r="A672">
        <v>526020</v>
      </c>
      <c r="B672" s="48">
        <v>5</v>
      </c>
      <c r="C672" t="s">
        <v>1503</v>
      </c>
      <c r="D672">
        <v>9896700</v>
      </c>
    </row>
    <row r="673" spans="1:4" x14ac:dyDescent="0.25">
      <c r="A673">
        <v>526006</v>
      </c>
      <c r="B673" s="48">
        <v>5</v>
      </c>
      <c r="C673" t="s">
        <v>1498</v>
      </c>
      <c r="D673">
        <v>8737100</v>
      </c>
    </row>
    <row r="674" spans="1:4" x14ac:dyDescent="0.25">
      <c r="A674">
        <v>525002</v>
      </c>
      <c r="B674" s="48">
        <v>5</v>
      </c>
      <c r="C674" t="s">
        <v>1474</v>
      </c>
      <c r="D674">
        <v>8344800</v>
      </c>
    </row>
    <row r="675" spans="1:4" x14ac:dyDescent="0.25">
      <c r="A675">
        <v>525014</v>
      </c>
      <c r="B675" s="48">
        <v>5</v>
      </c>
      <c r="C675" t="s">
        <v>1479</v>
      </c>
      <c r="D675">
        <v>7728500</v>
      </c>
    </row>
    <row r="676" spans="1:4" x14ac:dyDescent="0.25">
      <c r="A676">
        <v>525008</v>
      </c>
      <c r="B676" s="48">
        <v>5</v>
      </c>
      <c r="C676" t="s">
        <v>1476</v>
      </c>
      <c r="D676">
        <v>7657400</v>
      </c>
    </row>
    <row r="677" spans="1:4" x14ac:dyDescent="0.25">
      <c r="A677">
        <v>526051</v>
      </c>
      <c r="B677" s="48">
        <v>5</v>
      </c>
      <c r="C677" t="s">
        <v>1516</v>
      </c>
      <c r="D677">
        <v>7238300</v>
      </c>
    </row>
    <row r="678" spans="1:4" x14ac:dyDescent="0.25">
      <c r="A678">
        <v>526004</v>
      </c>
      <c r="B678" s="48">
        <v>5</v>
      </c>
      <c r="C678" t="s">
        <v>1497</v>
      </c>
      <c r="D678">
        <v>7135700</v>
      </c>
    </row>
    <row r="679" spans="1:4" x14ac:dyDescent="0.25">
      <c r="A679">
        <v>526077</v>
      </c>
      <c r="B679" s="48">
        <v>5</v>
      </c>
      <c r="C679" t="s">
        <v>1529</v>
      </c>
      <c r="D679">
        <v>7076000</v>
      </c>
    </row>
    <row r="680" spans="1:4" x14ac:dyDescent="0.25">
      <c r="A680">
        <v>530005</v>
      </c>
      <c r="B680" s="48">
        <v>5</v>
      </c>
      <c r="C680" t="s">
        <v>1538</v>
      </c>
      <c r="D680">
        <v>5082600</v>
      </c>
    </row>
    <row r="681" spans="1:4" x14ac:dyDescent="0.25">
      <c r="A681">
        <v>525034</v>
      </c>
      <c r="B681" s="48">
        <v>5</v>
      </c>
      <c r="C681" t="s">
        <v>1490</v>
      </c>
      <c r="D681">
        <v>4845700</v>
      </c>
    </row>
    <row r="682" spans="1:4" x14ac:dyDescent="0.25">
      <c r="A682">
        <v>526049</v>
      </c>
      <c r="B682" s="48">
        <v>5</v>
      </c>
      <c r="C682" t="s">
        <v>1515</v>
      </c>
      <c r="D682">
        <v>4626000</v>
      </c>
    </row>
    <row r="683" spans="1:4" x14ac:dyDescent="0.25">
      <c r="A683">
        <v>526084</v>
      </c>
      <c r="B683" s="48">
        <v>5</v>
      </c>
      <c r="C683" t="s">
        <v>1533</v>
      </c>
      <c r="D683">
        <v>4195900</v>
      </c>
    </row>
    <row r="684" spans="1:4" x14ac:dyDescent="0.25">
      <c r="A684">
        <v>525043</v>
      </c>
      <c r="B684" s="48">
        <v>5</v>
      </c>
      <c r="C684" t="s">
        <v>1494</v>
      </c>
      <c r="D684">
        <v>3164200</v>
      </c>
    </row>
    <row r="685" spans="1:4" x14ac:dyDescent="0.25">
      <c r="A685">
        <v>526087</v>
      </c>
      <c r="B685" s="48">
        <v>5</v>
      </c>
      <c r="C685" t="s">
        <v>1534</v>
      </c>
      <c r="D685">
        <v>2822100</v>
      </c>
    </row>
    <row r="686" spans="1:4" x14ac:dyDescent="0.25">
      <c r="A686">
        <v>526066</v>
      </c>
      <c r="B686" s="48">
        <v>5</v>
      </c>
      <c r="C686" t="s">
        <v>1147</v>
      </c>
      <c r="D686">
        <v>2734600</v>
      </c>
    </row>
    <row r="687" spans="1:4" x14ac:dyDescent="0.25">
      <c r="A687">
        <v>526016</v>
      </c>
      <c r="B687" s="48">
        <v>5</v>
      </c>
      <c r="C687" t="s">
        <v>1502</v>
      </c>
      <c r="D687">
        <v>2263600</v>
      </c>
    </row>
    <row r="688" spans="1:4" x14ac:dyDescent="0.25">
      <c r="A688">
        <v>526064</v>
      </c>
      <c r="B688" s="48">
        <v>5</v>
      </c>
      <c r="C688" t="s">
        <v>1524</v>
      </c>
      <c r="D688">
        <v>2256500</v>
      </c>
    </row>
    <row r="689" spans="1:4" x14ac:dyDescent="0.25">
      <c r="A689">
        <v>526062</v>
      </c>
      <c r="B689" s="48">
        <v>5</v>
      </c>
      <c r="C689" t="s">
        <v>1522</v>
      </c>
      <c r="D689">
        <v>2175000</v>
      </c>
    </row>
    <row r="690" spans="1:4" x14ac:dyDescent="0.25">
      <c r="A690">
        <v>525029</v>
      </c>
      <c r="B690" s="48">
        <v>5</v>
      </c>
      <c r="C690" t="s">
        <v>1487</v>
      </c>
      <c r="D690">
        <v>2137300</v>
      </c>
    </row>
    <row r="691" spans="1:4" x14ac:dyDescent="0.25">
      <c r="A691">
        <v>525004</v>
      </c>
      <c r="B691" s="48">
        <v>5</v>
      </c>
      <c r="C691" t="s">
        <v>1475</v>
      </c>
      <c r="D691">
        <v>2033500</v>
      </c>
    </row>
    <row r="692" spans="1:4" x14ac:dyDescent="0.25">
      <c r="A692">
        <v>530011</v>
      </c>
      <c r="B692" s="48">
        <v>5</v>
      </c>
      <c r="C692" t="s">
        <v>1540</v>
      </c>
      <c r="D692">
        <v>2012600</v>
      </c>
    </row>
    <row r="693" spans="1:4" x14ac:dyDescent="0.25">
      <c r="A693">
        <v>530002</v>
      </c>
      <c r="B693" s="48">
        <v>5</v>
      </c>
      <c r="C693" t="s">
        <v>1537</v>
      </c>
      <c r="D693">
        <v>1821400</v>
      </c>
    </row>
    <row r="694" spans="1:4" x14ac:dyDescent="0.25">
      <c r="A694">
        <v>526025</v>
      </c>
      <c r="B694" s="48">
        <v>5</v>
      </c>
      <c r="C694" t="s">
        <v>1505</v>
      </c>
      <c r="D694">
        <v>1791800</v>
      </c>
    </row>
    <row r="695" spans="1:4" x14ac:dyDescent="0.25">
      <c r="A695">
        <v>526027</v>
      </c>
      <c r="B695" s="48">
        <v>5</v>
      </c>
      <c r="C695" t="s">
        <v>1506</v>
      </c>
      <c r="D695">
        <v>1601500</v>
      </c>
    </row>
    <row r="696" spans="1:4" x14ac:dyDescent="0.25">
      <c r="A696">
        <v>525031</v>
      </c>
      <c r="B696" s="48">
        <v>5</v>
      </c>
      <c r="C696" t="s">
        <v>1489</v>
      </c>
      <c r="D696">
        <v>1551100</v>
      </c>
    </row>
    <row r="697" spans="1:4" x14ac:dyDescent="0.25">
      <c r="A697">
        <v>526076</v>
      </c>
      <c r="B697" s="48">
        <v>5</v>
      </c>
      <c r="C697" t="s">
        <v>1528</v>
      </c>
      <c r="D697">
        <v>1521000</v>
      </c>
    </row>
    <row r="698" spans="1:4" x14ac:dyDescent="0.25">
      <c r="A698">
        <v>526012</v>
      </c>
      <c r="B698" s="48">
        <v>5</v>
      </c>
      <c r="C698" t="s">
        <v>1501</v>
      </c>
      <c r="D698">
        <v>1346000</v>
      </c>
    </row>
    <row r="699" spans="1:4" x14ac:dyDescent="0.25">
      <c r="A699">
        <v>525035</v>
      </c>
      <c r="B699" s="48">
        <v>5</v>
      </c>
      <c r="C699" t="s">
        <v>1172</v>
      </c>
      <c r="D699">
        <v>1329100</v>
      </c>
    </row>
    <row r="700" spans="1:4" x14ac:dyDescent="0.25">
      <c r="A700">
        <v>526063</v>
      </c>
      <c r="B700" s="48">
        <v>5</v>
      </c>
      <c r="C700" t="s">
        <v>1523</v>
      </c>
      <c r="D700">
        <v>1262300</v>
      </c>
    </row>
    <row r="701" spans="1:4" x14ac:dyDescent="0.25">
      <c r="A701">
        <v>526008</v>
      </c>
      <c r="B701" s="48">
        <v>5</v>
      </c>
      <c r="C701" t="s">
        <v>1098</v>
      </c>
      <c r="D701">
        <v>1093900</v>
      </c>
    </row>
    <row r="702" spans="1:4" x14ac:dyDescent="0.25">
      <c r="A702">
        <v>526056</v>
      </c>
      <c r="B702" s="48">
        <v>5</v>
      </c>
      <c r="C702" t="s">
        <v>1518</v>
      </c>
      <c r="D702">
        <v>1047400</v>
      </c>
    </row>
    <row r="703" spans="1:4" x14ac:dyDescent="0.25">
      <c r="A703">
        <v>526086</v>
      </c>
      <c r="B703" s="48">
        <v>5</v>
      </c>
      <c r="C703" t="s">
        <v>1073</v>
      </c>
      <c r="D703">
        <v>1028100</v>
      </c>
    </row>
    <row r="704" spans="1:4" x14ac:dyDescent="0.25">
      <c r="A704">
        <v>526028</v>
      </c>
      <c r="B704" s="48">
        <v>5</v>
      </c>
      <c r="C704" t="s">
        <v>1507</v>
      </c>
      <c r="D704">
        <v>956200</v>
      </c>
    </row>
    <row r="705" spans="1:4" x14ac:dyDescent="0.25">
      <c r="A705">
        <v>525009</v>
      </c>
      <c r="B705" s="48">
        <v>5</v>
      </c>
      <c r="C705" t="s">
        <v>1477</v>
      </c>
      <c r="D705">
        <v>915400</v>
      </c>
    </row>
    <row r="706" spans="1:4" x14ac:dyDescent="0.25">
      <c r="A706">
        <v>525027</v>
      </c>
      <c r="B706" s="48">
        <v>5</v>
      </c>
      <c r="C706" t="s">
        <v>1486</v>
      </c>
      <c r="D706">
        <v>807200</v>
      </c>
    </row>
    <row r="707" spans="1:4" x14ac:dyDescent="0.25">
      <c r="A707">
        <v>526068</v>
      </c>
      <c r="B707" s="48">
        <v>5</v>
      </c>
      <c r="C707" t="s">
        <v>1149</v>
      </c>
      <c r="D707">
        <v>806700</v>
      </c>
    </row>
    <row r="708" spans="1:4" x14ac:dyDescent="0.25">
      <c r="A708">
        <v>526079</v>
      </c>
      <c r="B708" s="48">
        <v>5</v>
      </c>
      <c r="C708" t="s">
        <v>1531</v>
      </c>
      <c r="D708">
        <v>726800</v>
      </c>
    </row>
    <row r="709" spans="1:4" x14ac:dyDescent="0.25">
      <c r="A709">
        <v>526041</v>
      </c>
      <c r="B709" s="48">
        <v>5</v>
      </c>
      <c r="C709" t="s">
        <v>1511</v>
      </c>
      <c r="D709">
        <v>689900</v>
      </c>
    </row>
    <row r="710" spans="1:4" x14ac:dyDescent="0.25">
      <c r="A710">
        <v>526053</v>
      </c>
      <c r="B710" s="48">
        <v>5</v>
      </c>
      <c r="C710" t="s">
        <v>1517</v>
      </c>
      <c r="D710">
        <v>565300</v>
      </c>
    </row>
    <row r="711" spans="1:4" x14ac:dyDescent="0.25">
      <c r="A711">
        <v>526011</v>
      </c>
      <c r="B711" s="48">
        <v>5</v>
      </c>
      <c r="C711" t="s">
        <v>1500</v>
      </c>
      <c r="D711">
        <v>465500</v>
      </c>
    </row>
    <row r="712" spans="1:4" x14ac:dyDescent="0.25">
      <c r="A712">
        <v>525026</v>
      </c>
      <c r="B712" s="48">
        <v>5</v>
      </c>
      <c r="C712" t="s">
        <v>1485</v>
      </c>
      <c r="D712">
        <v>464700</v>
      </c>
    </row>
    <row r="713" spans="1:4" x14ac:dyDescent="0.25">
      <c r="A713">
        <v>526083</v>
      </c>
      <c r="B713" s="48">
        <v>5</v>
      </c>
      <c r="C713" t="s">
        <v>1532</v>
      </c>
      <c r="D713">
        <v>450000</v>
      </c>
    </row>
    <row r="714" spans="1:4" x14ac:dyDescent="0.25">
      <c r="A714">
        <v>525017</v>
      </c>
      <c r="B714" s="48">
        <v>5</v>
      </c>
      <c r="C714" t="s">
        <v>1480</v>
      </c>
      <c r="D714">
        <v>414900</v>
      </c>
    </row>
    <row r="715" spans="1:4" x14ac:dyDescent="0.25">
      <c r="A715">
        <v>526047</v>
      </c>
      <c r="B715" s="48">
        <v>5</v>
      </c>
      <c r="C715" t="s">
        <v>1513</v>
      </c>
      <c r="D715">
        <v>411800</v>
      </c>
    </row>
    <row r="716" spans="1:4" x14ac:dyDescent="0.25">
      <c r="A716">
        <v>525030</v>
      </c>
      <c r="B716" s="48">
        <v>5</v>
      </c>
      <c r="C716" t="s">
        <v>1488</v>
      </c>
      <c r="D716">
        <v>312400</v>
      </c>
    </row>
    <row r="717" spans="1:4" x14ac:dyDescent="0.25">
      <c r="A717">
        <v>526058</v>
      </c>
      <c r="B717" s="48">
        <v>5</v>
      </c>
      <c r="C717" t="s">
        <v>1519</v>
      </c>
      <c r="D717">
        <v>245800</v>
      </c>
    </row>
    <row r="718" spans="1:4" x14ac:dyDescent="0.25">
      <c r="A718">
        <v>526042</v>
      </c>
      <c r="B718" s="48">
        <v>5</v>
      </c>
      <c r="C718" t="s">
        <v>1512</v>
      </c>
      <c r="D718">
        <v>195600</v>
      </c>
    </row>
    <row r="719" spans="1:4" x14ac:dyDescent="0.25">
      <c r="A719">
        <v>526038</v>
      </c>
      <c r="B719" s="48">
        <v>5</v>
      </c>
      <c r="C719" t="s">
        <v>1124</v>
      </c>
      <c r="D719">
        <v>179500</v>
      </c>
    </row>
    <row r="720" spans="1:4" x14ac:dyDescent="0.25">
      <c r="A720">
        <v>526035</v>
      </c>
      <c r="B720" s="48">
        <v>5</v>
      </c>
      <c r="C720" t="s">
        <v>1509</v>
      </c>
      <c r="D720">
        <v>163700</v>
      </c>
    </row>
    <row r="721" spans="1:4" x14ac:dyDescent="0.25">
      <c r="A721">
        <v>525010</v>
      </c>
      <c r="B721" s="48">
        <v>5</v>
      </c>
      <c r="C721" t="s">
        <v>1478</v>
      </c>
      <c r="D721">
        <v>162200</v>
      </c>
    </row>
    <row r="722" spans="1:4" x14ac:dyDescent="0.25">
      <c r="A722">
        <v>526060</v>
      </c>
      <c r="B722" s="48">
        <v>5</v>
      </c>
      <c r="C722" t="s">
        <v>1520</v>
      </c>
      <c r="D722">
        <v>128900</v>
      </c>
    </row>
    <row r="723" spans="1:4" x14ac:dyDescent="0.25">
      <c r="A723">
        <v>526065</v>
      </c>
      <c r="B723" s="48">
        <v>5</v>
      </c>
      <c r="C723" t="s">
        <v>1525</v>
      </c>
      <c r="D723">
        <v>122400</v>
      </c>
    </row>
    <row r="724" spans="1:4" x14ac:dyDescent="0.25">
      <c r="A724">
        <v>525044</v>
      </c>
      <c r="B724" s="48">
        <v>5</v>
      </c>
      <c r="C724" t="e">
        <v>#N/A</v>
      </c>
      <c r="D724">
        <v>91700</v>
      </c>
    </row>
    <row r="725" spans="1:4" x14ac:dyDescent="0.25">
      <c r="A725">
        <v>525021</v>
      </c>
      <c r="B725" s="48">
        <v>5</v>
      </c>
      <c r="C725" t="s">
        <v>1482</v>
      </c>
      <c r="D725">
        <v>52300</v>
      </c>
    </row>
    <row r="726" spans="1:4" x14ac:dyDescent="0.25">
      <c r="A726">
        <v>526023</v>
      </c>
      <c r="B726" s="48">
        <v>5</v>
      </c>
      <c r="C726" t="s">
        <v>1504</v>
      </c>
      <c r="D726">
        <v>43500</v>
      </c>
    </row>
    <row r="727" spans="1:4" x14ac:dyDescent="0.25">
      <c r="A727">
        <v>526002</v>
      </c>
      <c r="B727" s="48">
        <v>5</v>
      </c>
      <c r="C727" t="s">
        <v>1496</v>
      </c>
      <c r="D727">
        <v>-8650</v>
      </c>
    </row>
    <row r="728" spans="1:4" x14ac:dyDescent="0.25">
      <c r="A728">
        <v>628001</v>
      </c>
      <c r="B728" s="48">
        <v>6</v>
      </c>
      <c r="C728" t="s">
        <v>1576</v>
      </c>
      <c r="D728">
        <v>487994000</v>
      </c>
    </row>
    <row r="729" spans="1:4" x14ac:dyDescent="0.25">
      <c r="A729">
        <v>627001</v>
      </c>
      <c r="B729" s="48">
        <v>6</v>
      </c>
      <c r="C729" t="s">
        <v>1541</v>
      </c>
      <c r="D729">
        <v>354962700</v>
      </c>
    </row>
    <row r="730" spans="1:4" x14ac:dyDescent="0.25">
      <c r="A730">
        <v>628056</v>
      </c>
      <c r="B730" s="48">
        <v>6</v>
      </c>
      <c r="C730" t="s">
        <v>1619</v>
      </c>
      <c r="D730">
        <v>93526872</v>
      </c>
    </row>
    <row r="731" spans="1:4" x14ac:dyDescent="0.25">
      <c r="A731">
        <v>629001</v>
      </c>
      <c r="B731" s="48">
        <v>6</v>
      </c>
      <c r="C731" t="s">
        <v>1622</v>
      </c>
      <c r="D731">
        <v>68762900</v>
      </c>
    </row>
    <row r="732" spans="1:4" x14ac:dyDescent="0.25">
      <c r="A732">
        <v>627025</v>
      </c>
      <c r="B732" s="48">
        <v>6</v>
      </c>
      <c r="C732" t="s">
        <v>1563</v>
      </c>
      <c r="D732">
        <v>66614800</v>
      </c>
    </row>
    <row r="733" spans="1:4" x14ac:dyDescent="0.25">
      <c r="A733">
        <v>627011</v>
      </c>
      <c r="B733" s="48">
        <v>6</v>
      </c>
      <c r="C733" t="s">
        <v>1551</v>
      </c>
      <c r="D733">
        <v>39887600</v>
      </c>
    </row>
    <row r="734" spans="1:4" x14ac:dyDescent="0.25">
      <c r="A734">
        <v>628015</v>
      </c>
      <c r="B734" s="48">
        <v>6</v>
      </c>
      <c r="C734" t="s">
        <v>1589</v>
      </c>
      <c r="D734">
        <v>39320100</v>
      </c>
    </row>
    <row r="735" spans="1:4" x14ac:dyDescent="0.25">
      <c r="A735">
        <v>633001</v>
      </c>
      <c r="B735" s="48">
        <v>6</v>
      </c>
      <c r="C735" t="s">
        <v>1639</v>
      </c>
      <c r="D735">
        <v>31428900</v>
      </c>
    </row>
    <row r="736" spans="1:4" x14ac:dyDescent="0.25">
      <c r="A736">
        <v>628041</v>
      </c>
      <c r="B736" s="48">
        <v>6</v>
      </c>
      <c r="C736" t="s">
        <v>1611</v>
      </c>
      <c r="D736">
        <v>27612800</v>
      </c>
    </row>
    <row r="737" spans="1:4" x14ac:dyDescent="0.25">
      <c r="A737">
        <v>631001</v>
      </c>
      <c r="B737" s="48">
        <v>6</v>
      </c>
      <c r="C737" t="s">
        <v>1637</v>
      </c>
      <c r="D737">
        <v>25577200</v>
      </c>
    </row>
    <row r="738" spans="1:4" x14ac:dyDescent="0.25">
      <c r="A738">
        <v>627018</v>
      </c>
      <c r="B738" s="48">
        <v>6</v>
      </c>
      <c r="C738" t="s">
        <v>1557</v>
      </c>
      <c r="D738">
        <v>24718500</v>
      </c>
    </row>
    <row r="739" spans="1:4" x14ac:dyDescent="0.25">
      <c r="A739">
        <v>628052</v>
      </c>
      <c r="B739" s="48">
        <v>6</v>
      </c>
      <c r="C739" t="s">
        <v>1615</v>
      </c>
      <c r="D739">
        <v>24035700</v>
      </c>
    </row>
    <row r="740" spans="1:4" x14ac:dyDescent="0.25">
      <c r="A740">
        <v>627022</v>
      </c>
      <c r="B740" s="48">
        <v>6</v>
      </c>
      <c r="C740" t="s">
        <v>1561</v>
      </c>
      <c r="D740">
        <v>23984900</v>
      </c>
    </row>
    <row r="741" spans="1:4" x14ac:dyDescent="0.25">
      <c r="A741">
        <v>627026</v>
      </c>
      <c r="B741" s="48">
        <v>6</v>
      </c>
      <c r="C741" t="s">
        <v>1564</v>
      </c>
      <c r="D741">
        <v>23554200</v>
      </c>
    </row>
    <row r="742" spans="1:4" x14ac:dyDescent="0.25">
      <c r="A742">
        <v>628020</v>
      </c>
      <c r="B742" s="48">
        <v>6</v>
      </c>
      <c r="C742" t="s">
        <v>1594</v>
      </c>
      <c r="D742">
        <v>21647300</v>
      </c>
    </row>
    <row r="743" spans="1:4" x14ac:dyDescent="0.25">
      <c r="A743">
        <v>633002</v>
      </c>
      <c r="B743" s="48">
        <v>6</v>
      </c>
      <c r="C743" t="s">
        <v>1640</v>
      </c>
      <c r="D743">
        <v>20285500</v>
      </c>
    </row>
    <row r="744" spans="1:4" x14ac:dyDescent="0.25">
      <c r="A744">
        <v>627008</v>
      </c>
      <c r="B744" s="48">
        <v>6</v>
      </c>
      <c r="C744" t="s">
        <v>1548</v>
      </c>
      <c r="D744">
        <v>17866500</v>
      </c>
    </row>
    <row r="745" spans="1:4" x14ac:dyDescent="0.25">
      <c r="A745">
        <v>627038</v>
      </c>
      <c r="B745" s="48">
        <v>6</v>
      </c>
      <c r="C745" t="s">
        <v>1575</v>
      </c>
      <c r="D745">
        <v>16852500</v>
      </c>
    </row>
    <row r="746" spans="1:4" x14ac:dyDescent="0.25">
      <c r="A746">
        <v>628010</v>
      </c>
      <c r="B746" s="48">
        <v>6</v>
      </c>
      <c r="C746" t="s">
        <v>1584</v>
      </c>
      <c r="D746">
        <v>16034200</v>
      </c>
    </row>
    <row r="747" spans="1:4" x14ac:dyDescent="0.25">
      <c r="A747">
        <v>628053</v>
      </c>
      <c r="B747" s="48">
        <v>6</v>
      </c>
      <c r="C747" t="s">
        <v>1616</v>
      </c>
      <c r="D747">
        <v>15146400</v>
      </c>
    </row>
    <row r="748" spans="1:4" x14ac:dyDescent="0.25">
      <c r="A748">
        <v>627012</v>
      </c>
      <c r="B748" s="48">
        <v>6</v>
      </c>
      <c r="C748" t="s">
        <v>1552</v>
      </c>
      <c r="D748">
        <v>12957900</v>
      </c>
    </row>
    <row r="749" spans="1:4" x14ac:dyDescent="0.25">
      <c r="A749">
        <v>629013</v>
      </c>
      <c r="B749" s="48">
        <v>6</v>
      </c>
      <c r="C749" t="s">
        <v>1633</v>
      </c>
      <c r="D749">
        <v>12910700</v>
      </c>
    </row>
    <row r="750" spans="1:4" x14ac:dyDescent="0.25">
      <c r="A750">
        <v>633009</v>
      </c>
      <c r="B750" s="48">
        <v>6</v>
      </c>
      <c r="C750" t="s">
        <v>1645</v>
      </c>
      <c r="D750">
        <v>10421500</v>
      </c>
    </row>
    <row r="751" spans="1:4" x14ac:dyDescent="0.25">
      <c r="A751">
        <v>628027</v>
      </c>
      <c r="B751" s="48">
        <v>6</v>
      </c>
      <c r="C751" t="s">
        <v>1600</v>
      </c>
      <c r="D751">
        <v>10417500</v>
      </c>
    </row>
    <row r="752" spans="1:4" x14ac:dyDescent="0.25">
      <c r="A752">
        <v>634001</v>
      </c>
      <c r="B752" s="48">
        <v>6</v>
      </c>
      <c r="C752" t="s">
        <v>1651</v>
      </c>
      <c r="D752">
        <v>10087800</v>
      </c>
    </row>
    <row r="753" spans="1:4" x14ac:dyDescent="0.25">
      <c r="A753">
        <v>627028</v>
      </c>
      <c r="B753" s="48">
        <v>6</v>
      </c>
      <c r="C753" t="s">
        <v>1566</v>
      </c>
      <c r="D753">
        <v>9836300</v>
      </c>
    </row>
    <row r="754" spans="1:4" x14ac:dyDescent="0.25">
      <c r="A754">
        <v>636001</v>
      </c>
      <c r="B754" s="48">
        <v>6</v>
      </c>
      <c r="C754" t="s">
        <v>1655</v>
      </c>
      <c r="D754">
        <v>9533800</v>
      </c>
    </row>
    <row r="755" spans="1:4" x14ac:dyDescent="0.25">
      <c r="A755">
        <v>628018</v>
      </c>
      <c r="B755" s="48">
        <v>6</v>
      </c>
      <c r="C755" t="s">
        <v>1592</v>
      </c>
      <c r="D755">
        <v>8146600</v>
      </c>
    </row>
    <row r="756" spans="1:4" x14ac:dyDescent="0.25">
      <c r="A756">
        <v>633004</v>
      </c>
      <c r="B756" s="48">
        <v>6</v>
      </c>
      <c r="C756" t="s">
        <v>1642</v>
      </c>
      <c r="D756">
        <v>7965000</v>
      </c>
    </row>
    <row r="757" spans="1:4" x14ac:dyDescent="0.25">
      <c r="A757">
        <v>637001</v>
      </c>
      <c r="B757" s="48">
        <v>6</v>
      </c>
      <c r="C757" t="s">
        <v>1659</v>
      </c>
      <c r="D757">
        <v>7316800</v>
      </c>
    </row>
    <row r="758" spans="1:4" x14ac:dyDescent="0.25">
      <c r="A758">
        <v>633010</v>
      </c>
      <c r="B758" s="48">
        <v>6</v>
      </c>
      <c r="C758" t="s">
        <v>1646</v>
      </c>
      <c r="D758">
        <v>7311600</v>
      </c>
    </row>
    <row r="759" spans="1:4" x14ac:dyDescent="0.25">
      <c r="A759">
        <v>628057</v>
      </c>
      <c r="B759" s="48">
        <v>6</v>
      </c>
      <c r="C759" t="s">
        <v>1620</v>
      </c>
      <c r="D759">
        <v>7267500</v>
      </c>
    </row>
    <row r="760" spans="1:4" x14ac:dyDescent="0.25">
      <c r="A760">
        <v>627037</v>
      </c>
      <c r="B760" s="48">
        <v>6</v>
      </c>
      <c r="C760" t="s">
        <v>1574</v>
      </c>
      <c r="D760">
        <v>7083600</v>
      </c>
    </row>
    <row r="761" spans="1:4" x14ac:dyDescent="0.25">
      <c r="A761">
        <v>627004</v>
      </c>
      <c r="B761" s="48">
        <v>6</v>
      </c>
      <c r="C761" t="s">
        <v>1544</v>
      </c>
      <c r="D761">
        <v>6640100</v>
      </c>
    </row>
    <row r="762" spans="1:4" x14ac:dyDescent="0.25">
      <c r="A762">
        <v>628061</v>
      </c>
      <c r="B762" s="48">
        <v>6</v>
      </c>
      <c r="C762" t="s">
        <v>1621</v>
      </c>
      <c r="D762">
        <v>6163000</v>
      </c>
    </row>
    <row r="763" spans="1:4" x14ac:dyDescent="0.25">
      <c r="A763">
        <v>627035</v>
      </c>
      <c r="B763" s="48">
        <v>6</v>
      </c>
      <c r="C763" t="s">
        <v>1572</v>
      </c>
      <c r="D763">
        <v>6088600</v>
      </c>
    </row>
    <row r="764" spans="1:4" x14ac:dyDescent="0.25">
      <c r="A764">
        <v>629004</v>
      </c>
      <c r="B764" s="48">
        <v>6</v>
      </c>
      <c r="C764" t="s">
        <v>1625</v>
      </c>
      <c r="D764">
        <v>5728100</v>
      </c>
    </row>
    <row r="765" spans="1:4" x14ac:dyDescent="0.25">
      <c r="A765">
        <v>628003</v>
      </c>
      <c r="B765" s="48">
        <v>6</v>
      </c>
      <c r="C765" t="s">
        <v>1578</v>
      </c>
      <c r="D765">
        <v>5613800</v>
      </c>
    </row>
    <row r="766" spans="1:4" x14ac:dyDescent="0.25">
      <c r="A766">
        <v>628054</v>
      </c>
      <c r="B766" s="48">
        <v>6</v>
      </c>
      <c r="C766" t="s">
        <v>1617</v>
      </c>
      <c r="D766">
        <v>5545100</v>
      </c>
    </row>
    <row r="767" spans="1:4" x14ac:dyDescent="0.25">
      <c r="A767">
        <v>627030</v>
      </c>
      <c r="B767" s="48">
        <v>6</v>
      </c>
      <c r="C767" t="s">
        <v>1567</v>
      </c>
      <c r="D767">
        <v>5295800</v>
      </c>
    </row>
    <row r="768" spans="1:4" x14ac:dyDescent="0.25">
      <c r="A768">
        <v>627005</v>
      </c>
      <c r="B768" s="48">
        <v>6</v>
      </c>
      <c r="C768" t="s">
        <v>1545</v>
      </c>
      <c r="D768">
        <v>5290600</v>
      </c>
    </row>
    <row r="769" spans="1:4" x14ac:dyDescent="0.25">
      <c r="A769">
        <v>629017</v>
      </c>
      <c r="B769" s="48">
        <v>6</v>
      </c>
      <c r="C769" t="s">
        <v>1636</v>
      </c>
      <c r="D769">
        <v>5099600</v>
      </c>
    </row>
    <row r="770" spans="1:4" x14ac:dyDescent="0.25">
      <c r="A770">
        <v>628038</v>
      </c>
      <c r="B770" s="48">
        <v>6</v>
      </c>
      <c r="C770" t="s">
        <v>1608</v>
      </c>
      <c r="D770">
        <v>5061300</v>
      </c>
    </row>
    <row r="771" spans="1:4" x14ac:dyDescent="0.25">
      <c r="A771">
        <v>633015</v>
      </c>
      <c r="B771" s="48">
        <v>6</v>
      </c>
      <c r="C771" t="s">
        <v>1648</v>
      </c>
      <c r="D771">
        <v>4760300</v>
      </c>
    </row>
    <row r="772" spans="1:4" x14ac:dyDescent="0.25">
      <c r="A772">
        <v>628017</v>
      </c>
      <c r="B772" s="48">
        <v>6</v>
      </c>
      <c r="C772" t="s">
        <v>1591</v>
      </c>
      <c r="D772">
        <v>4730600</v>
      </c>
    </row>
    <row r="773" spans="1:4" x14ac:dyDescent="0.25">
      <c r="A773">
        <v>628031</v>
      </c>
      <c r="B773" s="48">
        <v>6</v>
      </c>
      <c r="C773" t="s">
        <v>1604</v>
      </c>
      <c r="D773">
        <v>4710500</v>
      </c>
    </row>
    <row r="774" spans="1:4" x14ac:dyDescent="0.25">
      <c r="A774">
        <v>628019</v>
      </c>
      <c r="B774" s="48">
        <v>6</v>
      </c>
      <c r="C774" t="s">
        <v>1593</v>
      </c>
      <c r="D774">
        <v>4582400</v>
      </c>
    </row>
    <row r="775" spans="1:4" x14ac:dyDescent="0.25">
      <c r="A775">
        <v>627007</v>
      </c>
      <c r="B775" s="48">
        <v>6</v>
      </c>
      <c r="C775" t="s">
        <v>1547</v>
      </c>
      <c r="D775">
        <v>4498300</v>
      </c>
    </row>
    <row r="776" spans="1:4" x14ac:dyDescent="0.25">
      <c r="A776">
        <v>627036</v>
      </c>
      <c r="B776" s="48">
        <v>6</v>
      </c>
      <c r="C776" t="s">
        <v>1573</v>
      </c>
      <c r="D776">
        <v>4475900</v>
      </c>
    </row>
    <row r="777" spans="1:4" x14ac:dyDescent="0.25">
      <c r="A777">
        <v>628023</v>
      </c>
      <c r="B777" s="48">
        <v>6</v>
      </c>
      <c r="C777" t="s">
        <v>1596</v>
      </c>
      <c r="D777">
        <v>4402400</v>
      </c>
    </row>
    <row r="778" spans="1:4" x14ac:dyDescent="0.25">
      <c r="A778">
        <v>627023</v>
      </c>
      <c r="B778" s="48">
        <v>6</v>
      </c>
      <c r="C778" t="s">
        <v>1220</v>
      </c>
      <c r="D778">
        <v>4347900</v>
      </c>
    </row>
    <row r="779" spans="1:4" x14ac:dyDescent="0.25">
      <c r="A779">
        <v>635001</v>
      </c>
      <c r="B779" s="48">
        <v>6</v>
      </c>
      <c r="C779" t="s">
        <v>1652</v>
      </c>
      <c r="D779">
        <v>4344900</v>
      </c>
    </row>
    <row r="780" spans="1:4" x14ac:dyDescent="0.25">
      <c r="A780">
        <v>628030</v>
      </c>
      <c r="B780" s="48">
        <v>6</v>
      </c>
      <c r="C780" t="s">
        <v>1603</v>
      </c>
      <c r="D780">
        <v>4338800</v>
      </c>
    </row>
    <row r="781" spans="1:4" x14ac:dyDescent="0.25">
      <c r="A781">
        <v>628007</v>
      </c>
      <c r="B781" s="48">
        <v>6</v>
      </c>
      <c r="C781" t="s">
        <v>1582</v>
      </c>
      <c r="D781">
        <v>4325100</v>
      </c>
    </row>
    <row r="782" spans="1:4" x14ac:dyDescent="0.25">
      <c r="A782">
        <v>629015</v>
      </c>
      <c r="B782" s="48">
        <v>6</v>
      </c>
      <c r="C782" t="s">
        <v>1635</v>
      </c>
      <c r="D782">
        <v>3943600</v>
      </c>
    </row>
    <row r="783" spans="1:4" x14ac:dyDescent="0.25">
      <c r="A783">
        <v>628026</v>
      </c>
      <c r="B783" s="48">
        <v>6</v>
      </c>
      <c r="C783" t="s">
        <v>1599</v>
      </c>
      <c r="D783">
        <v>3774200</v>
      </c>
    </row>
    <row r="784" spans="1:4" x14ac:dyDescent="0.25">
      <c r="A784">
        <v>627013</v>
      </c>
      <c r="B784" s="48">
        <v>6</v>
      </c>
      <c r="C784" t="s">
        <v>1124</v>
      </c>
      <c r="D784">
        <v>3685100</v>
      </c>
    </row>
    <row r="785" spans="1:4" x14ac:dyDescent="0.25">
      <c r="A785">
        <v>627014</v>
      </c>
      <c r="B785" s="48">
        <v>6</v>
      </c>
      <c r="C785" t="s">
        <v>1553</v>
      </c>
      <c r="D785">
        <v>3646400</v>
      </c>
    </row>
    <row r="786" spans="1:4" x14ac:dyDescent="0.25">
      <c r="A786">
        <v>629007</v>
      </c>
      <c r="B786" s="48">
        <v>6</v>
      </c>
      <c r="C786" t="s">
        <v>1628</v>
      </c>
      <c r="D786">
        <v>3610600</v>
      </c>
    </row>
    <row r="787" spans="1:4" x14ac:dyDescent="0.25">
      <c r="A787">
        <v>627034</v>
      </c>
      <c r="B787" s="48">
        <v>6</v>
      </c>
      <c r="C787" t="s">
        <v>1571</v>
      </c>
      <c r="D787">
        <v>3582600</v>
      </c>
    </row>
    <row r="788" spans="1:4" x14ac:dyDescent="0.25">
      <c r="A788">
        <v>628033</v>
      </c>
      <c r="B788" s="48">
        <v>6</v>
      </c>
      <c r="C788" t="s">
        <v>1154</v>
      </c>
      <c r="D788">
        <v>3445200</v>
      </c>
    </row>
    <row r="789" spans="1:4" x14ac:dyDescent="0.25">
      <c r="A789">
        <v>627024</v>
      </c>
      <c r="B789" s="48">
        <v>6</v>
      </c>
      <c r="C789" t="s">
        <v>1562</v>
      </c>
      <c r="D789">
        <v>3176500</v>
      </c>
    </row>
    <row r="790" spans="1:4" x14ac:dyDescent="0.25">
      <c r="A790">
        <v>633006</v>
      </c>
      <c r="B790" s="48">
        <v>6</v>
      </c>
      <c r="C790" t="s">
        <v>1644</v>
      </c>
      <c r="D790">
        <v>3070100</v>
      </c>
    </row>
    <row r="791" spans="1:4" x14ac:dyDescent="0.25">
      <c r="A791">
        <v>627006</v>
      </c>
      <c r="B791" s="48">
        <v>6</v>
      </c>
      <c r="C791" t="s">
        <v>1546</v>
      </c>
      <c r="D791">
        <v>2890000</v>
      </c>
    </row>
    <row r="792" spans="1:4" x14ac:dyDescent="0.25">
      <c r="A792">
        <v>627003</v>
      </c>
      <c r="B792" s="48">
        <v>6</v>
      </c>
      <c r="C792" t="s">
        <v>1543</v>
      </c>
      <c r="D792">
        <v>2881800</v>
      </c>
    </row>
    <row r="793" spans="1:4" x14ac:dyDescent="0.25">
      <c r="A793">
        <v>633005</v>
      </c>
      <c r="B793" s="48">
        <v>6</v>
      </c>
      <c r="C793" t="s">
        <v>1643</v>
      </c>
      <c r="D793">
        <v>2862800</v>
      </c>
    </row>
    <row r="794" spans="1:4" x14ac:dyDescent="0.25">
      <c r="A794">
        <v>627002</v>
      </c>
      <c r="B794" s="48">
        <v>6</v>
      </c>
      <c r="C794" t="s">
        <v>1542</v>
      </c>
      <c r="D794">
        <v>2781500</v>
      </c>
    </row>
    <row r="795" spans="1:4" x14ac:dyDescent="0.25">
      <c r="A795">
        <v>627031</v>
      </c>
      <c r="B795" s="48">
        <v>6</v>
      </c>
      <c r="C795" t="s">
        <v>1568</v>
      </c>
      <c r="D795">
        <v>2678500</v>
      </c>
    </row>
    <row r="796" spans="1:4" x14ac:dyDescent="0.25">
      <c r="A796">
        <v>628022</v>
      </c>
      <c r="B796" s="48">
        <v>6</v>
      </c>
      <c r="C796" t="s">
        <v>1595</v>
      </c>
      <c r="D796">
        <v>2661400</v>
      </c>
    </row>
    <row r="797" spans="1:4" x14ac:dyDescent="0.25">
      <c r="A797">
        <v>627020</v>
      </c>
      <c r="B797" s="48">
        <v>6</v>
      </c>
      <c r="C797" t="s">
        <v>1559</v>
      </c>
      <c r="D797">
        <v>2507300</v>
      </c>
    </row>
    <row r="798" spans="1:4" x14ac:dyDescent="0.25">
      <c r="A798">
        <v>627029</v>
      </c>
      <c r="B798" s="48">
        <v>6</v>
      </c>
      <c r="C798" t="s">
        <v>1008</v>
      </c>
      <c r="D798">
        <v>2456600</v>
      </c>
    </row>
    <row r="799" spans="1:4" x14ac:dyDescent="0.25">
      <c r="A799">
        <v>627032</v>
      </c>
      <c r="B799" s="48">
        <v>6</v>
      </c>
      <c r="C799" t="s">
        <v>1569</v>
      </c>
      <c r="D799">
        <v>2437600</v>
      </c>
    </row>
    <row r="800" spans="1:4" x14ac:dyDescent="0.25">
      <c r="A800">
        <v>629011</v>
      </c>
      <c r="B800" s="48">
        <v>6</v>
      </c>
      <c r="C800" t="s">
        <v>1049</v>
      </c>
      <c r="D800">
        <v>2422600</v>
      </c>
    </row>
    <row r="801" spans="1:4" x14ac:dyDescent="0.25">
      <c r="A801">
        <v>628005</v>
      </c>
      <c r="B801" s="48">
        <v>6</v>
      </c>
      <c r="C801" t="s">
        <v>1580</v>
      </c>
      <c r="D801">
        <v>2411500</v>
      </c>
    </row>
    <row r="802" spans="1:4" x14ac:dyDescent="0.25">
      <c r="A802">
        <v>627019</v>
      </c>
      <c r="B802" s="48">
        <v>6</v>
      </c>
      <c r="C802" t="s">
        <v>1558</v>
      </c>
      <c r="D802">
        <v>2327200</v>
      </c>
    </row>
    <row r="803" spans="1:4" x14ac:dyDescent="0.25">
      <c r="A803">
        <v>628039</v>
      </c>
      <c r="B803" s="48">
        <v>6</v>
      </c>
      <c r="C803" t="s">
        <v>1609</v>
      </c>
      <c r="D803">
        <v>2322600</v>
      </c>
    </row>
    <row r="804" spans="1:4" x14ac:dyDescent="0.25">
      <c r="A804">
        <v>628004</v>
      </c>
      <c r="B804" s="48">
        <v>6</v>
      </c>
      <c r="C804" t="s">
        <v>1579</v>
      </c>
      <c r="D804">
        <v>2288700</v>
      </c>
    </row>
    <row r="805" spans="1:4" x14ac:dyDescent="0.25">
      <c r="A805">
        <v>631009</v>
      </c>
      <c r="B805" s="48">
        <v>6</v>
      </c>
      <c r="C805" t="s">
        <v>1638</v>
      </c>
      <c r="D805">
        <v>2244400</v>
      </c>
    </row>
    <row r="806" spans="1:4" x14ac:dyDescent="0.25">
      <c r="A806">
        <v>628046</v>
      </c>
      <c r="B806" s="48">
        <v>6</v>
      </c>
      <c r="C806" t="s">
        <v>1612</v>
      </c>
      <c r="D806">
        <v>2186200</v>
      </c>
    </row>
    <row r="807" spans="1:4" x14ac:dyDescent="0.25">
      <c r="A807">
        <v>628025</v>
      </c>
      <c r="B807" s="48">
        <v>6</v>
      </c>
      <c r="C807" t="s">
        <v>1598</v>
      </c>
      <c r="D807">
        <v>2153800</v>
      </c>
    </row>
    <row r="808" spans="1:4" x14ac:dyDescent="0.25">
      <c r="A808">
        <v>628051</v>
      </c>
      <c r="B808" s="48">
        <v>6</v>
      </c>
      <c r="C808" t="s">
        <v>1614</v>
      </c>
      <c r="D808">
        <v>2114200</v>
      </c>
    </row>
    <row r="809" spans="1:4" x14ac:dyDescent="0.25">
      <c r="A809">
        <v>628006</v>
      </c>
      <c r="B809" s="48">
        <v>6</v>
      </c>
      <c r="C809" t="s">
        <v>1581</v>
      </c>
      <c r="D809">
        <v>2045500</v>
      </c>
    </row>
    <row r="810" spans="1:4" x14ac:dyDescent="0.25">
      <c r="A810">
        <v>628011</v>
      </c>
      <c r="B810" s="48">
        <v>6</v>
      </c>
      <c r="C810" t="s">
        <v>1585</v>
      </c>
      <c r="D810">
        <v>2009000</v>
      </c>
    </row>
    <row r="811" spans="1:4" x14ac:dyDescent="0.25">
      <c r="A811">
        <v>627033</v>
      </c>
      <c r="B811" s="48">
        <v>6</v>
      </c>
      <c r="C811" t="s">
        <v>1570</v>
      </c>
      <c r="D811">
        <v>1934700</v>
      </c>
    </row>
    <row r="812" spans="1:4" x14ac:dyDescent="0.25">
      <c r="A812">
        <v>628024</v>
      </c>
      <c r="B812" s="48">
        <v>6</v>
      </c>
      <c r="C812" t="s">
        <v>1597</v>
      </c>
      <c r="D812">
        <v>1824100</v>
      </c>
    </row>
    <row r="813" spans="1:4" x14ac:dyDescent="0.25">
      <c r="A813">
        <v>629008</v>
      </c>
      <c r="B813" s="48">
        <v>6</v>
      </c>
      <c r="C813" t="s">
        <v>1629</v>
      </c>
      <c r="D813">
        <v>1789100</v>
      </c>
    </row>
    <row r="814" spans="1:4" x14ac:dyDescent="0.25">
      <c r="A814">
        <v>628034</v>
      </c>
      <c r="B814" s="48">
        <v>6</v>
      </c>
      <c r="C814" t="s">
        <v>1606</v>
      </c>
      <c r="D814">
        <v>1781400</v>
      </c>
    </row>
    <row r="815" spans="1:4" x14ac:dyDescent="0.25">
      <c r="A815">
        <v>628050</v>
      </c>
      <c r="B815" s="48">
        <v>6</v>
      </c>
      <c r="C815" t="s">
        <v>1613</v>
      </c>
      <c r="D815">
        <v>1727900</v>
      </c>
    </row>
    <row r="816" spans="1:4" x14ac:dyDescent="0.25">
      <c r="A816">
        <v>628029</v>
      </c>
      <c r="B816" s="48">
        <v>6</v>
      </c>
      <c r="C816" t="s">
        <v>1602</v>
      </c>
      <c r="D816">
        <v>1700800</v>
      </c>
    </row>
    <row r="817" spans="1:4" x14ac:dyDescent="0.25">
      <c r="A817">
        <v>627017</v>
      </c>
      <c r="B817" s="48">
        <v>6</v>
      </c>
      <c r="C817" t="s">
        <v>1556</v>
      </c>
      <c r="D817">
        <v>1686300</v>
      </c>
    </row>
    <row r="818" spans="1:4" x14ac:dyDescent="0.25">
      <c r="A818">
        <v>628055</v>
      </c>
      <c r="B818" s="48">
        <v>6</v>
      </c>
      <c r="C818" t="s">
        <v>1618</v>
      </c>
      <c r="D818">
        <v>1576500</v>
      </c>
    </row>
    <row r="819" spans="1:4" x14ac:dyDescent="0.25">
      <c r="A819">
        <v>629003</v>
      </c>
      <c r="B819" s="48">
        <v>6</v>
      </c>
      <c r="C819" t="s">
        <v>1624</v>
      </c>
      <c r="D819">
        <v>1543000</v>
      </c>
    </row>
    <row r="820" spans="1:4" x14ac:dyDescent="0.25">
      <c r="A820">
        <v>629006</v>
      </c>
      <c r="B820" s="48">
        <v>6</v>
      </c>
      <c r="C820" t="s">
        <v>1627</v>
      </c>
      <c r="D820">
        <v>1494500</v>
      </c>
    </row>
    <row r="821" spans="1:4" x14ac:dyDescent="0.25">
      <c r="A821">
        <v>627015</v>
      </c>
      <c r="B821" s="48">
        <v>6</v>
      </c>
      <c r="C821" t="s">
        <v>1554</v>
      </c>
      <c r="D821">
        <v>1416800</v>
      </c>
    </row>
    <row r="822" spans="1:4" x14ac:dyDescent="0.25">
      <c r="A822">
        <v>627021</v>
      </c>
      <c r="B822" s="48">
        <v>6</v>
      </c>
      <c r="C822" t="s">
        <v>1560</v>
      </c>
      <c r="D822">
        <v>1240300</v>
      </c>
    </row>
    <row r="823" spans="1:4" x14ac:dyDescent="0.25">
      <c r="A823">
        <v>628037</v>
      </c>
      <c r="B823" s="48">
        <v>6</v>
      </c>
      <c r="C823" t="s">
        <v>1607</v>
      </c>
      <c r="D823">
        <v>1164700</v>
      </c>
    </row>
    <row r="824" spans="1:4" x14ac:dyDescent="0.25">
      <c r="A824">
        <v>628002</v>
      </c>
      <c r="B824" s="48">
        <v>6</v>
      </c>
      <c r="C824" t="s">
        <v>1577</v>
      </c>
      <c r="D824">
        <v>1163100</v>
      </c>
    </row>
    <row r="825" spans="1:4" x14ac:dyDescent="0.25">
      <c r="A825">
        <v>628028</v>
      </c>
      <c r="B825" s="48">
        <v>6</v>
      </c>
      <c r="C825" t="s">
        <v>1601</v>
      </c>
      <c r="D825">
        <v>1139500</v>
      </c>
    </row>
    <row r="826" spans="1:4" x14ac:dyDescent="0.25">
      <c r="A826">
        <v>629010</v>
      </c>
      <c r="B826" s="48">
        <v>6</v>
      </c>
      <c r="C826" t="s">
        <v>1631</v>
      </c>
      <c r="D826">
        <v>1015200</v>
      </c>
    </row>
    <row r="827" spans="1:4" x14ac:dyDescent="0.25">
      <c r="A827">
        <v>627016</v>
      </c>
      <c r="B827" s="48">
        <v>6</v>
      </c>
      <c r="C827" t="s">
        <v>1555</v>
      </c>
      <c r="D827">
        <v>1005300</v>
      </c>
    </row>
    <row r="828" spans="1:4" x14ac:dyDescent="0.25">
      <c r="A828">
        <v>633017</v>
      </c>
      <c r="B828" s="48">
        <v>6</v>
      </c>
      <c r="C828" t="s">
        <v>1650</v>
      </c>
      <c r="D828">
        <v>1000500</v>
      </c>
    </row>
    <row r="829" spans="1:4" x14ac:dyDescent="0.25">
      <c r="A829">
        <v>627009</v>
      </c>
      <c r="B829" s="48">
        <v>6</v>
      </c>
      <c r="C829" t="s">
        <v>1549</v>
      </c>
      <c r="D829">
        <v>998600</v>
      </c>
    </row>
    <row r="830" spans="1:4" x14ac:dyDescent="0.25">
      <c r="A830">
        <v>628016</v>
      </c>
      <c r="B830" s="48">
        <v>6</v>
      </c>
      <c r="C830" t="s">
        <v>1590</v>
      </c>
      <c r="D830">
        <v>985900</v>
      </c>
    </row>
    <row r="831" spans="1:4" x14ac:dyDescent="0.25">
      <c r="A831">
        <v>636006</v>
      </c>
      <c r="B831" s="48">
        <v>6</v>
      </c>
      <c r="C831" t="s">
        <v>1657</v>
      </c>
      <c r="D831">
        <v>960000</v>
      </c>
    </row>
    <row r="832" spans="1:4" x14ac:dyDescent="0.25">
      <c r="A832">
        <v>633011</v>
      </c>
      <c r="B832" s="48">
        <v>6</v>
      </c>
      <c r="C832" t="s">
        <v>1647</v>
      </c>
      <c r="D832">
        <v>951400</v>
      </c>
    </row>
    <row r="833" spans="1:4" x14ac:dyDescent="0.25">
      <c r="A833">
        <v>628013</v>
      </c>
      <c r="B833" s="48">
        <v>6</v>
      </c>
      <c r="C833" t="s">
        <v>1587</v>
      </c>
      <c r="D833">
        <v>948000</v>
      </c>
    </row>
    <row r="834" spans="1:4" x14ac:dyDescent="0.25">
      <c r="A834">
        <v>628036</v>
      </c>
      <c r="B834" s="48">
        <v>6</v>
      </c>
      <c r="C834" t="s">
        <v>1308</v>
      </c>
      <c r="D834">
        <v>846500</v>
      </c>
    </row>
    <row r="835" spans="1:4" x14ac:dyDescent="0.25">
      <c r="A835">
        <v>628040</v>
      </c>
      <c r="B835" s="48">
        <v>6</v>
      </c>
      <c r="C835" t="s">
        <v>1610</v>
      </c>
      <c r="D835">
        <v>805000</v>
      </c>
    </row>
    <row r="836" spans="1:4" x14ac:dyDescent="0.25">
      <c r="A836">
        <v>628012</v>
      </c>
      <c r="B836" s="48">
        <v>6</v>
      </c>
      <c r="C836" t="s">
        <v>1586</v>
      </c>
      <c r="D836">
        <v>801300</v>
      </c>
    </row>
    <row r="837" spans="1:4" x14ac:dyDescent="0.25">
      <c r="A837">
        <v>627010</v>
      </c>
      <c r="B837" s="48">
        <v>6</v>
      </c>
      <c r="C837" t="s">
        <v>1550</v>
      </c>
      <c r="D837">
        <v>746700</v>
      </c>
    </row>
    <row r="838" spans="1:4" x14ac:dyDescent="0.25">
      <c r="A838">
        <v>628032</v>
      </c>
      <c r="B838" s="48">
        <v>6</v>
      </c>
      <c r="C838" t="s">
        <v>1605</v>
      </c>
      <c r="D838">
        <v>731500</v>
      </c>
    </row>
    <row r="839" spans="1:4" x14ac:dyDescent="0.25">
      <c r="A839">
        <v>628009</v>
      </c>
      <c r="B839" s="48">
        <v>6</v>
      </c>
      <c r="C839" t="s">
        <v>1583</v>
      </c>
      <c r="D839">
        <v>705300</v>
      </c>
    </row>
    <row r="840" spans="1:4" x14ac:dyDescent="0.25">
      <c r="A840">
        <v>636003</v>
      </c>
      <c r="B840" s="48">
        <v>6</v>
      </c>
      <c r="C840" t="s">
        <v>1656</v>
      </c>
      <c r="D840">
        <v>689100</v>
      </c>
    </row>
    <row r="841" spans="1:4" x14ac:dyDescent="0.25">
      <c r="A841">
        <v>627027</v>
      </c>
      <c r="B841" s="48">
        <v>6</v>
      </c>
      <c r="C841" t="s">
        <v>1565</v>
      </c>
      <c r="D841">
        <v>687600</v>
      </c>
    </row>
    <row r="842" spans="1:4" x14ac:dyDescent="0.25">
      <c r="A842">
        <v>635010</v>
      </c>
      <c r="B842" s="48">
        <v>6</v>
      </c>
      <c r="C842" t="s">
        <v>1653</v>
      </c>
      <c r="D842">
        <v>632800</v>
      </c>
    </row>
    <row r="843" spans="1:4" x14ac:dyDescent="0.25">
      <c r="A843">
        <v>633016</v>
      </c>
      <c r="B843" s="48">
        <v>6</v>
      </c>
      <c r="C843" t="s">
        <v>1649</v>
      </c>
      <c r="D843">
        <v>626900</v>
      </c>
    </row>
    <row r="844" spans="1:4" x14ac:dyDescent="0.25">
      <c r="A844">
        <v>629002</v>
      </c>
      <c r="B844" s="48">
        <v>6</v>
      </c>
      <c r="C844" t="s">
        <v>1623</v>
      </c>
      <c r="D844">
        <v>582200</v>
      </c>
    </row>
    <row r="845" spans="1:4" x14ac:dyDescent="0.25">
      <c r="A845">
        <v>633003</v>
      </c>
      <c r="B845" s="48">
        <v>6</v>
      </c>
      <c r="C845" t="s">
        <v>1641</v>
      </c>
      <c r="D845">
        <v>542400</v>
      </c>
    </row>
    <row r="846" spans="1:4" x14ac:dyDescent="0.25">
      <c r="A846">
        <v>635011</v>
      </c>
      <c r="B846" s="48">
        <v>6</v>
      </c>
      <c r="C846" t="s">
        <v>1654</v>
      </c>
      <c r="D846">
        <v>485600</v>
      </c>
    </row>
    <row r="847" spans="1:4" x14ac:dyDescent="0.25">
      <c r="A847">
        <v>629012</v>
      </c>
      <c r="B847" s="48">
        <v>6</v>
      </c>
      <c r="C847" t="s">
        <v>1632</v>
      </c>
      <c r="D847">
        <v>480200</v>
      </c>
    </row>
    <row r="848" spans="1:4" x14ac:dyDescent="0.25">
      <c r="A848">
        <v>628014</v>
      </c>
      <c r="B848" s="48">
        <v>6</v>
      </c>
      <c r="C848" t="s">
        <v>1588</v>
      </c>
      <c r="D848">
        <v>460600</v>
      </c>
    </row>
    <row r="849" spans="1:4" x14ac:dyDescent="0.25">
      <c r="A849">
        <v>636010</v>
      </c>
      <c r="B849" s="48">
        <v>6</v>
      </c>
      <c r="C849" t="s">
        <v>1658</v>
      </c>
      <c r="D849">
        <v>270600</v>
      </c>
    </row>
    <row r="850" spans="1:4" x14ac:dyDescent="0.25">
      <c r="A850">
        <v>629016</v>
      </c>
      <c r="B850" s="48">
        <v>6</v>
      </c>
      <c r="C850" t="s">
        <v>1177</v>
      </c>
      <c r="D850">
        <v>259400</v>
      </c>
    </row>
    <row r="851" spans="1:4" x14ac:dyDescent="0.25">
      <c r="A851">
        <v>629005</v>
      </c>
      <c r="B851" s="48">
        <v>6</v>
      </c>
      <c r="C851" t="s">
        <v>1626</v>
      </c>
      <c r="D851">
        <v>241200</v>
      </c>
    </row>
    <row r="852" spans="1:4" x14ac:dyDescent="0.25">
      <c r="A852">
        <v>629009</v>
      </c>
      <c r="B852" s="48">
        <v>6</v>
      </c>
      <c r="C852" t="s">
        <v>1630</v>
      </c>
      <c r="D852">
        <v>179300</v>
      </c>
    </row>
    <row r="853" spans="1:4" x14ac:dyDescent="0.25">
      <c r="A853">
        <v>629014</v>
      </c>
      <c r="B853" s="48">
        <v>6</v>
      </c>
      <c r="C853" t="s">
        <v>1634</v>
      </c>
      <c r="D853">
        <v>178900</v>
      </c>
    </row>
    <row r="854" spans="1:4" x14ac:dyDescent="0.25">
      <c r="A854">
        <v>633007</v>
      </c>
      <c r="B854" s="48">
        <v>6</v>
      </c>
      <c r="C854" t="s">
        <v>939</v>
      </c>
      <c r="D854">
        <v>43300</v>
      </c>
    </row>
  </sheetData>
  <autoFilter ref="A9:D9">
    <sortState ref="A10:D854">
      <sortCondition ref="B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8"/>
  <sheetViews>
    <sheetView topLeftCell="A8" workbookViewId="0">
      <selection activeCell="A818" sqref="A818"/>
    </sheetView>
  </sheetViews>
  <sheetFormatPr baseColWidth="10" defaultRowHeight="15" x14ac:dyDescent="0.25"/>
  <cols>
    <col min="3" max="3" width="22.85546875" customWidth="1"/>
  </cols>
  <sheetData>
    <row r="1" spans="1:5" x14ac:dyDescent="0.25">
      <c r="A1" t="s">
        <v>0</v>
      </c>
      <c r="C1" t="s">
        <v>1</v>
      </c>
    </row>
    <row r="2" spans="1:5" x14ac:dyDescent="0.25">
      <c r="A2" t="s">
        <v>2</v>
      </c>
      <c r="C2">
        <v>2830</v>
      </c>
    </row>
    <row r="3" spans="1:5" x14ac:dyDescent="0.25">
      <c r="A3" t="s">
        <v>3</v>
      </c>
      <c r="C3">
        <v>201401</v>
      </c>
    </row>
    <row r="7" spans="1:5" x14ac:dyDescent="0.25">
      <c r="A7" t="s">
        <v>4</v>
      </c>
    </row>
    <row r="8" spans="1:5" x14ac:dyDescent="0.25">
      <c r="A8" t="s">
        <v>7</v>
      </c>
      <c r="B8" s="49" t="s">
        <v>1675</v>
      </c>
      <c r="C8" t="s">
        <v>5</v>
      </c>
      <c r="D8" t="s">
        <v>6</v>
      </c>
      <c r="E8" t="s">
        <v>1676</v>
      </c>
    </row>
    <row r="9" spans="1:5" x14ac:dyDescent="0.25">
      <c r="A9">
        <v>10001</v>
      </c>
      <c r="B9" s="48">
        <v>1</v>
      </c>
      <c r="C9" t="s">
        <v>693</v>
      </c>
      <c r="D9">
        <v>1953937871.2099998</v>
      </c>
      <c r="E9">
        <f>IFERROR(VLOOKUP(A9,'GASTOS 2015'!$A$9:$D$850,1,FALSE),0)</f>
        <v>10001</v>
      </c>
    </row>
    <row r="10" spans="1:5" x14ac:dyDescent="0.25">
      <c r="A10">
        <v>101008</v>
      </c>
      <c r="B10" s="48">
        <v>1</v>
      </c>
      <c r="C10" t="s">
        <v>370</v>
      </c>
      <c r="D10">
        <v>941988489.76000011</v>
      </c>
      <c r="E10">
        <f>IFERROR(VLOOKUP(A10,'GASTOS 2015'!$A$9:$D$850,1,FALSE),0)</f>
        <v>101008</v>
      </c>
    </row>
    <row r="11" spans="1:5" x14ac:dyDescent="0.25">
      <c r="A11">
        <v>103001</v>
      </c>
      <c r="B11" s="48">
        <v>1</v>
      </c>
      <c r="C11" t="s">
        <v>57</v>
      </c>
      <c r="D11">
        <v>128639861.17</v>
      </c>
      <c r="E11">
        <f>IFERROR(VLOOKUP(A11,'GASTOS 2015'!$A$9:$D$850,1,FALSE),0)</f>
        <v>103001</v>
      </c>
    </row>
    <row r="12" spans="1:5" x14ac:dyDescent="0.25">
      <c r="A12">
        <v>101005</v>
      </c>
      <c r="B12" s="48">
        <v>1</v>
      </c>
      <c r="C12" t="s">
        <v>694</v>
      </c>
      <c r="D12">
        <v>108248596.23</v>
      </c>
      <c r="E12">
        <f>IFERROR(VLOOKUP(A12,'GASTOS 2015'!$A$9:$D$850,1,FALSE),0)</f>
        <v>101005</v>
      </c>
    </row>
    <row r="13" spans="1:5" x14ac:dyDescent="0.25">
      <c r="A13">
        <v>102001</v>
      </c>
      <c r="B13" s="48">
        <v>1</v>
      </c>
      <c r="C13" t="s">
        <v>39</v>
      </c>
      <c r="D13">
        <v>69940334.070000008</v>
      </c>
      <c r="E13">
        <f>IFERROR(VLOOKUP(A13,'GASTOS 2015'!$A$9:$D$850,1,FALSE),0)</f>
        <v>102001</v>
      </c>
    </row>
    <row r="14" spans="1:5" x14ac:dyDescent="0.25">
      <c r="A14">
        <v>101003</v>
      </c>
      <c r="B14" s="48">
        <v>1</v>
      </c>
      <c r="C14" t="s">
        <v>8</v>
      </c>
      <c r="D14">
        <v>30440482</v>
      </c>
      <c r="E14">
        <f>IFERROR(VLOOKUP(A14,'GASTOS 2015'!$A$9:$D$850,1,FALSE),0)</f>
        <v>101003</v>
      </c>
    </row>
    <row r="15" spans="1:5" x14ac:dyDescent="0.25">
      <c r="A15">
        <v>101064</v>
      </c>
      <c r="B15" s="48">
        <v>1</v>
      </c>
      <c r="C15" t="s">
        <v>27</v>
      </c>
      <c r="D15">
        <v>22644964.09</v>
      </c>
      <c r="E15">
        <f>IFERROR(VLOOKUP(A15,'GASTOS 2015'!$A$9:$D$850,1,FALSE),0)</f>
        <v>101064</v>
      </c>
    </row>
    <row r="16" spans="1:5" x14ac:dyDescent="0.25">
      <c r="A16">
        <v>101018</v>
      </c>
      <c r="B16" s="48">
        <v>1</v>
      </c>
      <c r="C16" t="s">
        <v>14</v>
      </c>
      <c r="D16">
        <v>10919217</v>
      </c>
      <c r="E16">
        <f>IFERROR(VLOOKUP(A16,'GASTOS 2015'!$A$9:$D$850,1,FALSE),0)</f>
        <v>101018</v>
      </c>
    </row>
    <row r="17" spans="1:5" x14ac:dyDescent="0.25">
      <c r="A17">
        <v>101006</v>
      </c>
      <c r="B17" s="48">
        <v>1</v>
      </c>
      <c r="C17" t="s">
        <v>695</v>
      </c>
      <c r="D17">
        <v>10751189.74</v>
      </c>
      <c r="E17">
        <f>IFERROR(VLOOKUP(A17,'GASTOS 2015'!$A$9:$D$850,1,FALSE),0)</f>
        <v>101006</v>
      </c>
    </row>
    <row r="18" spans="1:5" x14ac:dyDescent="0.25">
      <c r="A18">
        <v>101024</v>
      </c>
      <c r="B18" s="48">
        <v>1</v>
      </c>
      <c r="C18" t="s">
        <v>17</v>
      </c>
      <c r="D18">
        <v>10692298</v>
      </c>
      <c r="E18">
        <f>IFERROR(VLOOKUP(A18,'GASTOS 2015'!$A$9:$D$850,1,FALSE),0)</f>
        <v>101024</v>
      </c>
    </row>
    <row r="19" spans="1:5" x14ac:dyDescent="0.25">
      <c r="A19">
        <v>101004</v>
      </c>
      <c r="B19" s="48">
        <v>1</v>
      </c>
      <c r="C19" t="s">
        <v>9</v>
      </c>
      <c r="D19">
        <v>9520140</v>
      </c>
      <c r="E19">
        <f>IFERROR(VLOOKUP(A19,'GASTOS 2015'!$A$9:$D$850,1,FALSE),0)</f>
        <v>101004</v>
      </c>
    </row>
    <row r="20" spans="1:5" x14ac:dyDescent="0.25">
      <c r="A20">
        <v>132001</v>
      </c>
      <c r="B20" s="48">
        <v>1</v>
      </c>
      <c r="C20" t="s">
        <v>281</v>
      </c>
      <c r="D20">
        <v>8173737.7800000003</v>
      </c>
      <c r="E20">
        <f>IFERROR(VLOOKUP(A20,'GASTOS 2015'!$A$9:$D$850,1,FALSE),0)</f>
        <v>132001</v>
      </c>
    </row>
    <row r="21" spans="1:5" x14ac:dyDescent="0.25">
      <c r="A21">
        <v>101028</v>
      </c>
      <c r="B21" s="48">
        <v>1</v>
      </c>
      <c r="C21" t="s">
        <v>21</v>
      </c>
      <c r="D21">
        <v>7997057</v>
      </c>
      <c r="E21">
        <f>IFERROR(VLOOKUP(A21,'GASTOS 2015'!$A$9:$D$850,1,FALSE),0)</f>
        <v>101028</v>
      </c>
    </row>
    <row r="22" spans="1:5" x14ac:dyDescent="0.25">
      <c r="A22">
        <v>101030</v>
      </c>
      <c r="B22" s="48">
        <v>1</v>
      </c>
      <c r="C22" t="s">
        <v>23</v>
      </c>
      <c r="D22">
        <v>7893985</v>
      </c>
      <c r="E22">
        <f>IFERROR(VLOOKUP(A22,'GASTOS 2015'!$A$9:$D$850,1,FALSE),0)</f>
        <v>101030</v>
      </c>
    </row>
    <row r="23" spans="1:5" x14ac:dyDescent="0.25">
      <c r="A23">
        <v>101025</v>
      </c>
      <c r="B23" s="48">
        <v>1</v>
      </c>
      <c r="C23" t="s">
        <v>18</v>
      </c>
      <c r="D23">
        <v>7693781</v>
      </c>
      <c r="E23">
        <f>IFERROR(VLOOKUP(A23,'GASTOS 2015'!$A$9:$D$850,1,FALSE),0)</f>
        <v>101025</v>
      </c>
    </row>
    <row r="24" spans="1:5" x14ac:dyDescent="0.25">
      <c r="A24">
        <v>101009</v>
      </c>
      <c r="B24" s="48">
        <v>1</v>
      </c>
      <c r="C24" t="s">
        <v>698</v>
      </c>
      <c r="D24">
        <v>7521703</v>
      </c>
      <c r="E24">
        <f>IFERROR(VLOOKUP(A24,'GASTOS 2015'!$A$9:$D$850,1,FALSE),0)</f>
        <v>101009</v>
      </c>
    </row>
    <row r="25" spans="1:5" x14ac:dyDescent="0.25">
      <c r="A25">
        <v>101161</v>
      </c>
      <c r="B25" s="48">
        <v>1</v>
      </c>
      <c r="C25" t="s">
        <v>303</v>
      </c>
      <c r="D25">
        <v>7442636</v>
      </c>
      <c r="E25">
        <f>IFERROR(VLOOKUP(A25,'GASTOS 2015'!$A$9:$D$850,1,FALSE),0)</f>
        <v>101161</v>
      </c>
    </row>
    <row r="26" spans="1:5" x14ac:dyDescent="0.25">
      <c r="A26">
        <v>101015</v>
      </c>
      <c r="B26" s="48">
        <v>1</v>
      </c>
      <c r="C26" t="s">
        <v>11</v>
      </c>
      <c r="D26">
        <v>7113779</v>
      </c>
      <c r="E26">
        <f>IFERROR(VLOOKUP(A26,'GASTOS 2015'!$A$9:$D$850,1,FALSE),0)</f>
        <v>101015</v>
      </c>
    </row>
    <row r="27" spans="1:5" x14ac:dyDescent="0.25">
      <c r="A27">
        <v>101083</v>
      </c>
      <c r="B27" s="48">
        <v>1</v>
      </c>
      <c r="C27" t="s">
        <v>31</v>
      </c>
      <c r="D27">
        <v>6573530</v>
      </c>
      <c r="E27">
        <f>IFERROR(VLOOKUP(A27,'GASTOS 2015'!$A$9:$D$850,1,FALSE),0)</f>
        <v>101083</v>
      </c>
    </row>
    <row r="28" spans="1:5" x14ac:dyDescent="0.25">
      <c r="A28">
        <v>101001</v>
      </c>
      <c r="B28" s="48">
        <v>1</v>
      </c>
      <c r="C28" t="s">
        <v>710</v>
      </c>
      <c r="D28">
        <v>5593964.7599999998</v>
      </c>
      <c r="E28">
        <f>IFERROR(VLOOKUP(A28,'GASTOS 2015'!$A$9:$D$850,1,FALSE),0)</f>
        <v>101001</v>
      </c>
    </row>
    <row r="29" spans="1:5" x14ac:dyDescent="0.25">
      <c r="A29">
        <v>101032</v>
      </c>
      <c r="B29" s="48">
        <v>1</v>
      </c>
      <c r="C29" t="s">
        <v>25</v>
      </c>
      <c r="D29">
        <v>5574565</v>
      </c>
      <c r="E29">
        <f>IFERROR(VLOOKUP(A29,'GASTOS 2015'!$A$9:$D$850,1,FALSE),0)</f>
        <v>101032</v>
      </c>
    </row>
    <row r="30" spans="1:5" x14ac:dyDescent="0.25">
      <c r="A30">
        <v>101157</v>
      </c>
      <c r="B30" s="48">
        <v>1</v>
      </c>
      <c r="C30" t="s">
        <v>291</v>
      </c>
      <c r="D30">
        <v>5532903</v>
      </c>
      <c r="E30">
        <f>IFERROR(VLOOKUP(A30,'GASTOS 2015'!$A$9:$D$850,1,FALSE),0)</f>
        <v>101157</v>
      </c>
    </row>
    <row r="31" spans="1:5" x14ac:dyDescent="0.25">
      <c r="A31">
        <v>101031</v>
      </c>
      <c r="B31" s="48">
        <v>1</v>
      </c>
      <c r="C31" t="s">
        <v>24</v>
      </c>
      <c r="D31">
        <v>5448780</v>
      </c>
      <c r="E31">
        <f>IFERROR(VLOOKUP(A31,'GASTOS 2015'!$A$9:$D$850,1,FALSE),0)</f>
        <v>101031</v>
      </c>
    </row>
    <row r="32" spans="1:5" x14ac:dyDescent="0.25">
      <c r="A32">
        <v>101019</v>
      </c>
      <c r="B32" s="48">
        <v>1</v>
      </c>
      <c r="C32" t="s">
        <v>15</v>
      </c>
      <c r="D32">
        <v>5445497</v>
      </c>
      <c r="E32">
        <f>IFERROR(VLOOKUP(A32,'GASTOS 2015'!$A$9:$D$850,1,FALSE),0)</f>
        <v>101019</v>
      </c>
    </row>
    <row r="33" spans="1:5" x14ac:dyDescent="0.25">
      <c r="A33">
        <v>101026</v>
      </c>
      <c r="B33" s="48">
        <v>1</v>
      </c>
      <c r="C33" t="s">
        <v>19</v>
      </c>
      <c r="D33">
        <v>5353077</v>
      </c>
      <c r="E33">
        <f>IFERROR(VLOOKUP(A33,'GASTOS 2015'!$A$9:$D$850,1,FALSE),0)</f>
        <v>101026</v>
      </c>
    </row>
    <row r="34" spans="1:5" x14ac:dyDescent="0.25">
      <c r="A34">
        <v>101027</v>
      </c>
      <c r="B34" s="48">
        <v>1</v>
      </c>
      <c r="C34" t="s">
        <v>20</v>
      </c>
      <c r="D34">
        <v>5259286</v>
      </c>
      <c r="E34">
        <f>IFERROR(VLOOKUP(A34,'GASTOS 2015'!$A$9:$D$850,1,FALSE),0)</f>
        <v>101027</v>
      </c>
    </row>
    <row r="35" spans="1:5" x14ac:dyDescent="0.25">
      <c r="A35">
        <v>101073</v>
      </c>
      <c r="B35" s="48">
        <v>1</v>
      </c>
      <c r="C35" t="s">
        <v>421</v>
      </c>
      <c r="D35">
        <v>4330896.33</v>
      </c>
      <c r="E35">
        <f>IFERROR(VLOOKUP(A35,'GASTOS 2015'!$A$9:$D$850,1,FALSE),0)</f>
        <v>101073</v>
      </c>
    </row>
    <row r="36" spans="1:5" x14ac:dyDescent="0.25">
      <c r="A36">
        <v>101029</v>
      </c>
      <c r="B36" s="48">
        <v>1</v>
      </c>
      <c r="C36" t="s">
        <v>22</v>
      </c>
      <c r="D36">
        <v>3921051</v>
      </c>
      <c r="E36">
        <f>IFERROR(VLOOKUP(A36,'GASTOS 2015'!$A$9:$D$850,1,FALSE),0)</f>
        <v>101029</v>
      </c>
    </row>
    <row r="37" spans="1:5" x14ac:dyDescent="0.25">
      <c r="A37">
        <v>101059</v>
      </c>
      <c r="B37" s="48">
        <v>1</v>
      </c>
      <c r="C37" t="s">
        <v>437</v>
      </c>
      <c r="D37">
        <v>3732244</v>
      </c>
      <c r="E37">
        <f>IFERROR(VLOOKUP(A37,'GASTOS 2015'!$A$9:$D$850,1,FALSE),0)</f>
        <v>101059</v>
      </c>
    </row>
    <row r="38" spans="1:5" x14ac:dyDescent="0.25">
      <c r="A38">
        <v>101078</v>
      </c>
      <c r="B38" s="48">
        <v>1</v>
      </c>
      <c r="C38" t="s">
        <v>30</v>
      </c>
      <c r="D38">
        <v>3459325.85</v>
      </c>
      <c r="E38">
        <f>IFERROR(VLOOKUP(A38,'GASTOS 2015'!$A$9:$D$850,1,FALSE),0)</f>
        <v>101078</v>
      </c>
    </row>
    <row r="39" spans="1:5" x14ac:dyDescent="0.25">
      <c r="A39">
        <v>101131</v>
      </c>
      <c r="B39" s="48">
        <v>1</v>
      </c>
      <c r="C39" t="s">
        <v>34</v>
      </c>
      <c r="D39">
        <v>3453116</v>
      </c>
      <c r="E39">
        <f>IFERROR(VLOOKUP(A39,'GASTOS 2015'!$A$9:$D$850,1,FALSE),0)</f>
        <v>101131</v>
      </c>
    </row>
    <row r="40" spans="1:5" x14ac:dyDescent="0.25">
      <c r="A40">
        <v>101014</v>
      </c>
      <c r="B40" s="48">
        <v>1</v>
      </c>
      <c r="C40" t="s">
        <v>10</v>
      </c>
      <c r="D40">
        <v>3332668</v>
      </c>
      <c r="E40">
        <f>IFERROR(VLOOKUP(A40,'GASTOS 2015'!$A$9:$D$850,1,FALSE),0)</f>
        <v>101014</v>
      </c>
    </row>
    <row r="41" spans="1:5" x14ac:dyDescent="0.25">
      <c r="A41">
        <v>101022</v>
      </c>
      <c r="B41" s="48">
        <v>1</v>
      </c>
      <c r="C41" t="s">
        <v>16</v>
      </c>
      <c r="D41">
        <v>3283144</v>
      </c>
      <c r="E41">
        <f>IFERROR(VLOOKUP(A41,'GASTOS 2015'!$A$9:$D$850,1,FALSE),0)</f>
        <v>101022</v>
      </c>
    </row>
    <row r="42" spans="1:5" x14ac:dyDescent="0.25">
      <c r="A42">
        <v>101033</v>
      </c>
      <c r="B42" s="48">
        <v>1</v>
      </c>
      <c r="C42" t="s">
        <v>26</v>
      </c>
      <c r="D42">
        <v>3228169</v>
      </c>
      <c r="E42">
        <f>IFERROR(VLOOKUP(A42,'GASTOS 2015'!$A$9:$D$850,1,FALSE),0)</f>
        <v>101033</v>
      </c>
    </row>
    <row r="43" spans="1:5" x14ac:dyDescent="0.25">
      <c r="A43">
        <v>101069</v>
      </c>
      <c r="B43" s="48">
        <v>1</v>
      </c>
      <c r="C43" t="s">
        <v>28</v>
      </c>
      <c r="D43">
        <v>3096290</v>
      </c>
      <c r="E43">
        <f>IFERROR(VLOOKUP(A43,'GASTOS 2015'!$A$9:$D$850,1,FALSE),0)</f>
        <v>101069</v>
      </c>
    </row>
    <row r="44" spans="1:5" x14ac:dyDescent="0.25">
      <c r="A44">
        <v>101016</v>
      </c>
      <c r="B44" s="48">
        <v>1</v>
      </c>
      <c r="C44" t="s">
        <v>12</v>
      </c>
      <c r="D44">
        <v>3092396</v>
      </c>
      <c r="E44">
        <f>IFERROR(VLOOKUP(A44,'GASTOS 2015'!$A$9:$D$850,1,FALSE),0)</f>
        <v>101016</v>
      </c>
    </row>
    <row r="45" spans="1:5" x14ac:dyDescent="0.25">
      <c r="A45">
        <v>101017</v>
      </c>
      <c r="B45" s="48">
        <v>1</v>
      </c>
      <c r="C45" t="s">
        <v>13</v>
      </c>
      <c r="D45">
        <v>3065983</v>
      </c>
      <c r="E45">
        <f>IFERROR(VLOOKUP(A45,'GASTOS 2015'!$A$9:$D$850,1,FALSE),0)</f>
        <v>101017</v>
      </c>
    </row>
    <row r="46" spans="1:5" x14ac:dyDescent="0.25">
      <c r="A46">
        <v>101076</v>
      </c>
      <c r="B46" s="48">
        <v>1</v>
      </c>
      <c r="C46" t="s">
        <v>413</v>
      </c>
      <c r="D46">
        <v>2148684.73</v>
      </c>
      <c r="E46">
        <f>IFERROR(VLOOKUP(A46,'GASTOS 2015'!$A$9:$D$850,1,FALSE),0)</f>
        <v>101076</v>
      </c>
    </row>
    <row r="47" spans="1:5" x14ac:dyDescent="0.25">
      <c r="A47">
        <v>101101</v>
      </c>
      <c r="B47" s="48">
        <v>1</v>
      </c>
      <c r="C47" t="s">
        <v>415</v>
      </c>
      <c r="D47">
        <v>2075020</v>
      </c>
      <c r="E47">
        <f>IFERROR(VLOOKUP(A47,'GASTOS 2015'!$A$9:$D$850,1,FALSE),0)</f>
        <v>101101</v>
      </c>
    </row>
    <row r="48" spans="1:5" x14ac:dyDescent="0.25">
      <c r="A48">
        <v>101104</v>
      </c>
      <c r="B48" s="48">
        <v>1</v>
      </c>
      <c r="C48" t="s">
        <v>312</v>
      </c>
      <c r="D48">
        <v>2048475</v>
      </c>
      <c r="E48">
        <f>IFERROR(VLOOKUP(A48,'GASTOS 2015'!$A$9:$D$850,1,FALSE),0)</f>
        <v>101104</v>
      </c>
    </row>
    <row r="49" spans="1:5" x14ac:dyDescent="0.25">
      <c r="A49">
        <v>102064</v>
      </c>
      <c r="B49" s="48">
        <v>1</v>
      </c>
      <c r="C49" t="s">
        <v>48</v>
      </c>
      <c r="D49">
        <v>1543910.72</v>
      </c>
      <c r="E49">
        <f>IFERROR(VLOOKUP(A49,'GASTOS 2015'!$A$9:$D$850,1,FALSE),0)</f>
        <v>102064</v>
      </c>
    </row>
    <row r="50" spans="1:5" x14ac:dyDescent="0.25">
      <c r="A50">
        <v>101098</v>
      </c>
      <c r="B50" s="48">
        <v>1</v>
      </c>
      <c r="C50" t="s">
        <v>32</v>
      </c>
      <c r="D50">
        <v>1307409.3500000001</v>
      </c>
      <c r="E50">
        <f>IFERROR(VLOOKUP(A50,'GASTOS 2015'!$A$9:$D$850,1,FALSE),0)</f>
        <v>101098</v>
      </c>
    </row>
    <row r="51" spans="1:5" x14ac:dyDescent="0.25">
      <c r="A51">
        <v>102096</v>
      </c>
      <c r="B51" s="48">
        <v>1</v>
      </c>
      <c r="C51" t="s">
        <v>54</v>
      </c>
      <c r="D51">
        <v>1227187.7</v>
      </c>
      <c r="E51">
        <f>IFERROR(VLOOKUP(A51,'GASTOS 2015'!$A$9:$D$850,1,FALSE),0)</f>
        <v>102096</v>
      </c>
    </row>
    <row r="52" spans="1:5" x14ac:dyDescent="0.25">
      <c r="A52">
        <v>102017</v>
      </c>
      <c r="B52" s="48">
        <v>1</v>
      </c>
      <c r="C52" t="s">
        <v>43</v>
      </c>
      <c r="D52">
        <v>1117562.98</v>
      </c>
      <c r="E52">
        <f>IFERROR(VLOOKUP(A52,'GASTOS 2015'!$A$9:$D$850,1,FALSE),0)</f>
        <v>102017</v>
      </c>
    </row>
    <row r="53" spans="1:5" x14ac:dyDescent="0.25">
      <c r="A53">
        <v>102031</v>
      </c>
      <c r="B53" s="48">
        <v>1</v>
      </c>
      <c r="C53" t="s">
        <v>44</v>
      </c>
      <c r="D53">
        <v>1033674.4299999999</v>
      </c>
      <c r="E53">
        <f>IFERROR(VLOOKUP(A53,'GASTOS 2015'!$A$9:$D$850,1,FALSE),0)</f>
        <v>102031</v>
      </c>
    </row>
    <row r="54" spans="1:5" x14ac:dyDescent="0.25">
      <c r="A54">
        <v>101145</v>
      </c>
      <c r="B54" s="48">
        <v>1</v>
      </c>
      <c r="C54" t="s">
        <v>38</v>
      </c>
      <c r="D54">
        <v>927000</v>
      </c>
      <c r="E54">
        <f>IFERROR(VLOOKUP(A54,'GASTOS 2015'!$A$9:$D$850,1,FALSE),0)</f>
        <v>101145</v>
      </c>
    </row>
    <row r="55" spans="1:5" x14ac:dyDescent="0.25">
      <c r="A55">
        <v>103002</v>
      </c>
      <c r="B55" s="48">
        <v>1</v>
      </c>
      <c r="C55" t="s">
        <v>58</v>
      </c>
      <c r="D55">
        <v>923397.88</v>
      </c>
      <c r="E55">
        <f>IFERROR(VLOOKUP(A55,'GASTOS 2015'!$A$9:$D$850,1,FALSE),0)</f>
        <v>103002</v>
      </c>
    </row>
    <row r="56" spans="1:5" x14ac:dyDescent="0.25">
      <c r="A56">
        <v>102072</v>
      </c>
      <c r="B56" s="48">
        <v>1</v>
      </c>
      <c r="C56" t="s">
        <v>49</v>
      </c>
      <c r="D56">
        <v>746499.46</v>
      </c>
      <c r="E56">
        <f>IFERROR(VLOOKUP(A56,'GASTOS 2015'!$A$9:$D$850,1,FALSE),0)</f>
        <v>102072</v>
      </c>
    </row>
    <row r="57" spans="1:5" x14ac:dyDescent="0.25">
      <c r="A57">
        <v>101109</v>
      </c>
      <c r="B57" s="48">
        <v>1</v>
      </c>
      <c r="C57" t="s">
        <v>517</v>
      </c>
      <c r="D57">
        <v>744411.44</v>
      </c>
      <c r="E57">
        <f>IFERROR(VLOOKUP(A57,'GASTOS 2015'!$A$9:$D$850,1,FALSE),0)</f>
        <v>101109</v>
      </c>
    </row>
    <row r="58" spans="1:5" x14ac:dyDescent="0.25">
      <c r="A58">
        <v>101138</v>
      </c>
      <c r="B58" s="48">
        <v>1</v>
      </c>
      <c r="C58" t="s">
        <v>36</v>
      </c>
      <c r="D58">
        <v>703965</v>
      </c>
      <c r="E58">
        <f>IFERROR(VLOOKUP(A58,'GASTOS 2015'!$A$9:$D$850,1,FALSE),0)</f>
        <v>101138</v>
      </c>
    </row>
    <row r="59" spans="1:5" x14ac:dyDescent="0.25">
      <c r="A59">
        <v>132002</v>
      </c>
      <c r="B59" s="48">
        <v>1</v>
      </c>
      <c r="C59" t="s">
        <v>282</v>
      </c>
      <c r="D59">
        <v>656804</v>
      </c>
      <c r="E59">
        <f>IFERROR(VLOOKUP(A59,'GASTOS 2015'!$A$9:$D$850,1,FALSE),0)</f>
        <v>132002</v>
      </c>
    </row>
    <row r="60" spans="1:5" x14ac:dyDescent="0.25">
      <c r="A60">
        <v>101068</v>
      </c>
      <c r="B60" s="48">
        <v>1</v>
      </c>
      <c r="C60" t="s">
        <v>438</v>
      </c>
      <c r="D60">
        <v>638565</v>
      </c>
      <c r="E60">
        <f>IFERROR(VLOOKUP(A60,'GASTOS 2015'!$A$9:$D$850,1,FALSE),0)</f>
        <v>101068</v>
      </c>
    </row>
    <row r="61" spans="1:5" x14ac:dyDescent="0.25">
      <c r="A61">
        <v>102120</v>
      </c>
      <c r="B61" s="48">
        <v>1</v>
      </c>
      <c r="C61" t="s">
        <v>56</v>
      </c>
      <c r="D61">
        <v>626582.81000000006</v>
      </c>
      <c r="E61">
        <f>IFERROR(VLOOKUP(A61,'GASTOS 2015'!$A$9:$D$850,1,FALSE),0)</f>
        <v>102120</v>
      </c>
    </row>
    <row r="62" spans="1:5" x14ac:dyDescent="0.25">
      <c r="A62">
        <v>132019</v>
      </c>
      <c r="B62" s="48">
        <v>1</v>
      </c>
      <c r="C62" t="s">
        <v>328</v>
      </c>
      <c r="D62">
        <v>618277.31000000006</v>
      </c>
      <c r="E62">
        <f>IFERROR(VLOOKUP(A62,'GASTOS 2015'!$A$9:$D$850,1,FALSE),0)</f>
        <v>132019</v>
      </c>
    </row>
    <row r="63" spans="1:5" x14ac:dyDescent="0.25">
      <c r="A63">
        <v>101049</v>
      </c>
      <c r="B63" s="48">
        <v>1</v>
      </c>
      <c r="C63" t="s">
        <v>381</v>
      </c>
      <c r="D63">
        <v>546172.57000000007</v>
      </c>
      <c r="E63">
        <f>IFERROR(VLOOKUP(A63,'GASTOS 2015'!$A$9:$D$850,1,FALSE),0)</f>
        <v>101049</v>
      </c>
    </row>
    <row r="64" spans="1:5" x14ac:dyDescent="0.25">
      <c r="A64">
        <v>101095</v>
      </c>
      <c r="B64" s="48">
        <v>1</v>
      </c>
      <c r="C64" t="s">
        <v>300</v>
      </c>
      <c r="D64">
        <v>509594.96</v>
      </c>
      <c r="E64">
        <f>IFERROR(VLOOKUP(A64,'GASTOS 2015'!$A$9:$D$850,1,FALSE),0)</f>
        <v>101095</v>
      </c>
    </row>
    <row r="65" spans="1:5" x14ac:dyDescent="0.25">
      <c r="A65">
        <v>101086</v>
      </c>
      <c r="B65" s="48">
        <v>1</v>
      </c>
      <c r="C65" t="s">
        <v>292</v>
      </c>
      <c r="D65">
        <v>477415.7</v>
      </c>
      <c r="E65">
        <f>IFERROR(VLOOKUP(A65,'GASTOS 2015'!$A$9:$D$850,1,FALSE),0)</f>
        <v>101086</v>
      </c>
    </row>
    <row r="66" spans="1:5" x14ac:dyDescent="0.25">
      <c r="A66">
        <v>103016</v>
      </c>
      <c r="B66" s="48">
        <v>1</v>
      </c>
      <c r="C66" t="s">
        <v>63</v>
      </c>
      <c r="D66">
        <v>466359.2</v>
      </c>
      <c r="E66">
        <f>IFERROR(VLOOKUP(A66,'GASTOS 2015'!$A$9:$D$850,1,FALSE),0)</f>
        <v>103016</v>
      </c>
    </row>
    <row r="67" spans="1:5" x14ac:dyDescent="0.25">
      <c r="A67">
        <v>101071</v>
      </c>
      <c r="B67" s="48">
        <v>1</v>
      </c>
      <c r="C67" t="s">
        <v>541</v>
      </c>
      <c r="D67">
        <v>458698.26</v>
      </c>
      <c r="E67">
        <f>IFERROR(VLOOKUP(A67,'GASTOS 2015'!$A$9:$D$850,1,FALSE),0)</f>
        <v>101071</v>
      </c>
    </row>
    <row r="68" spans="1:5" x14ac:dyDescent="0.25">
      <c r="A68">
        <v>103020</v>
      </c>
      <c r="B68" s="48">
        <v>1</v>
      </c>
      <c r="C68" t="s">
        <v>65</v>
      </c>
      <c r="D68">
        <v>449593.95</v>
      </c>
      <c r="E68">
        <f>IFERROR(VLOOKUP(A68,'GASTOS 2015'!$A$9:$D$850,1,FALSE),0)</f>
        <v>103020</v>
      </c>
    </row>
    <row r="69" spans="1:5" x14ac:dyDescent="0.25">
      <c r="A69">
        <v>102077</v>
      </c>
      <c r="B69" s="48">
        <v>1</v>
      </c>
      <c r="C69" t="s">
        <v>691</v>
      </c>
      <c r="D69">
        <v>438824.85</v>
      </c>
      <c r="E69">
        <f>IFERROR(VLOOKUP(A69,'GASTOS 2015'!$A$9:$D$850,1,FALSE),0)</f>
        <v>102077</v>
      </c>
    </row>
    <row r="70" spans="1:5" x14ac:dyDescent="0.25">
      <c r="A70">
        <v>101088</v>
      </c>
      <c r="B70" s="48">
        <v>1</v>
      </c>
      <c r="C70" t="s">
        <v>402</v>
      </c>
      <c r="D70">
        <v>401671.6</v>
      </c>
      <c r="E70">
        <f>IFERROR(VLOOKUP(A70,'GASTOS 2015'!$A$9:$D$850,1,FALSE),0)</f>
        <v>101088</v>
      </c>
    </row>
    <row r="71" spans="1:5" x14ac:dyDescent="0.25">
      <c r="A71">
        <v>101141</v>
      </c>
      <c r="B71" s="48">
        <v>1</v>
      </c>
      <c r="C71" t="s">
        <v>37</v>
      </c>
      <c r="D71">
        <v>399921.11</v>
      </c>
      <c r="E71">
        <f>IFERROR(VLOOKUP(A71,'GASTOS 2015'!$A$9:$D$850,1,FALSE),0)</f>
        <v>101141</v>
      </c>
    </row>
    <row r="72" spans="1:5" x14ac:dyDescent="0.25">
      <c r="A72">
        <v>101132</v>
      </c>
      <c r="B72" s="48">
        <v>1</v>
      </c>
      <c r="C72" t="s">
        <v>293</v>
      </c>
      <c r="D72">
        <v>383054.9</v>
      </c>
      <c r="E72">
        <f>IFERROR(VLOOKUP(A72,'GASTOS 2015'!$A$9:$D$850,1,FALSE),0)</f>
        <v>101132</v>
      </c>
    </row>
    <row r="73" spans="1:5" x14ac:dyDescent="0.25">
      <c r="A73">
        <v>103010</v>
      </c>
      <c r="B73" s="48">
        <v>1</v>
      </c>
      <c r="C73" t="s">
        <v>62</v>
      </c>
      <c r="D73">
        <v>380535.3</v>
      </c>
      <c r="E73">
        <f>IFERROR(VLOOKUP(A73,'GASTOS 2015'!$A$9:$D$850,1,FALSE),0)</f>
        <v>103010</v>
      </c>
    </row>
    <row r="74" spans="1:5" x14ac:dyDescent="0.25">
      <c r="A74">
        <v>101094</v>
      </c>
      <c r="B74" s="48">
        <v>1</v>
      </c>
      <c r="C74" t="s">
        <v>426</v>
      </c>
      <c r="D74">
        <v>367380.93</v>
      </c>
      <c r="E74">
        <f>IFERROR(VLOOKUP(A74,'GASTOS 2015'!$A$9:$D$850,1,FALSE),0)</f>
        <v>101094</v>
      </c>
    </row>
    <row r="75" spans="1:5" x14ac:dyDescent="0.25">
      <c r="A75">
        <v>101149</v>
      </c>
      <c r="B75" s="48">
        <v>1</v>
      </c>
      <c r="C75" t="s">
        <v>378</v>
      </c>
      <c r="D75">
        <v>337800</v>
      </c>
      <c r="E75">
        <f>IFERROR(VLOOKUP(A75,'GASTOS 2015'!$A$9:$D$850,1,FALSE),0)</f>
        <v>101149</v>
      </c>
    </row>
    <row r="76" spans="1:5" x14ac:dyDescent="0.25">
      <c r="A76">
        <v>102038</v>
      </c>
      <c r="B76" s="48">
        <v>1</v>
      </c>
      <c r="C76" t="s">
        <v>46</v>
      </c>
      <c r="D76">
        <v>325967.95999999996</v>
      </c>
      <c r="E76">
        <f>IFERROR(VLOOKUP(A76,'GASTOS 2015'!$A$9:$D$850,1,FALSE),0)</f>
        <v>102038</v>
      </c>
    </row>
    <row r="77" spans="1:5" x14ac:dyDescent="0.25">
      <c r="A77">
        <v>132017</v>
      </c>
      <c r="B77" s="48">
        <v>1</v>
      </c>
      <c r="C77" t="s">
        <v>299</v>
      </c>
      <c r="D77">
        <v>286078</v>
      </c>
      <c r="E77">
        <f>IFERROR(VLOOKUP(A77,'GASTOS 2015'!$A$9:$D$850,1,FALSE),0)</f>
        <v>132017</v>
      </c>
    </row>
    <row r="78" spans="1:5" x14ac:dyDescent="0.25">
      <c r="A78">
        <v>101140</v>
      </c>
      <c r="B78" s="48">
        <v>1</v>
      </c>
      <c r="C78" t="s">
        <v>302</v>
      </c>
      <c r="D78">
        <v>279926</v>
      </c>
      <c r="E78">
        <f>IFERROR(VLOOKUP(A78,'GASTOS 2015'!$A$9:$D$850,1,FALSE),0)</f>
        <v>101140</v>
      </c>
    </row>
    <row r="79" spans="1:5" x14ac:dyDescent="0.25">
      <c r="A79">
        <v>103024</v>
      </c>
      <c r="B79" s="48">
        <v>1</v>
      </c>
      <c r="C79" t="s">
        <v>67</v>
      </c>
      <c r="D79">
        <v>276332.20999999996</v>
      </c>
      <c r="E79">
        <f>IFERROR(VLOOKUP(A79,'GASTOS 2015'!$A$9:$D$850,1,FALSE),0)</f>
        <v>103024</v>
      </c>
    </row>
    <row r="80" spans="1:5" x14ac:dyDescent="0.25">
      <c r="A80">
        <v>101126</v>
      </c>
      <c r="B80" s="48">
        <v>1</v>
      </c>
      <c r="C80" t="s">
        <v>477</v>
      </c>
      <c r="D80">
        <v>271283.41000000003</v>
      </c>
      <c r="E80">
        <f>IFERROR(VLOOKUP(A80,'GASTOS 2015'!$A$9:$D$850,1,FALSE),0)</f>
        <v>101126</v>
      </c>
    </row>
    <row r="81" spans="1:5" x14ac:dyDescent="0.25">
      <c r="A81">
        <v>102030</v>
      </c>
      <c r="B81" s="48">
        <v>1</v>
      </c>
      <c r="C81" t="s">
        <v>696</v>
      </c>
      <c r="D81">
        <v>262390</v>
      </c>
      <c r="E81">
        <f>IFERROR(VLOOKUP(A81,'GASTOS 2015'!$A$9:$D$850,1,FALSE),0)</f>
        <v>102030</v>
      </c>
    </row>
    <row r="82" spans="1:5" x14ac:dyDescent="0.25">
      <c r="A82">
        <v>102040</v>
      </c>
      <c r="B82" s="48">
        <v>1</v>
      </c>
      <c r="C82" t="s">
        <v>594</v>
      </c>
      <c r="D82">
        <v>253662.43</v>
      </c>
      <c r="E82">
        <f>IFERROR(VLOOKUP(A82,'GASTOS 2015'!$A$9:$D$850,1,FALSE),0)</f>
        <v>102040</v>
      </c>
    </row>
    <row r="83" spans="1:5" x14ac:dyDescent="0.25">
      <c r="A83">
        <v>102055</v>
      </c>
      <c r="B83" s="48">
        <v>1</v>
      </c>
      <c r="C83" t="s">
        <v>417</v>
      </c>
      <c r="D83">
        <v>243663.95</v>
      </c>
      <c r="E83">
        <f>IFERROR(VLOOKUP(A83,'GASTOS 2015'!$A$9:$D$850,1,FALSE),0)</f>
        <v>102055</v>
      </c>
    </row>
    <row r="84" spans="1:5" x14ac:dyDescent="0.25">
      <c r="A84">
        <v>103018</v>
      </c>
      <c r="B84" s="48">
        <v>1</v>
      </c>
      <c r="C84" t="s">
        <v>64</v>
      </c>
      <c r="D84">
        <v>230832.59</v>
      </c>
      <c r="E84">
        <f>IFERROR(VLOOKUP(A84,'GASTOS 2015'!$A$9:$D$850,1,FALSE),0)</f>
        <v>103018</v>
      </c>
    </row>
    <row r="85" spans="1:5" x14ac:dyDescent="0.25">
      <c r="A85">
        <v>132010</v>
      </c>
      <c r="B85" s="48">
        <v>1</v>
      </c>
      <c r="C85" t="s">
        <v>283</v>
      </c>
      <c r="D85">
        <v>220222.3</v>
      </c>
      <c r="E85">
        <f>IFERROR(VLOOKUP(A85,'GASTOS 2015'!$A$9:$D$850,1,FALSE),0)</f>
        <v>132010</v>
      </c>
    </row>
    <row r="86" spans="1:5" x14ac:dyDescent="0.25">
      <c r="A86">
        <v>101067</v>
      </c>
      <c r="B86" s="48">
        <v>1</v>
      </c>
      <c r="C86" t="s">
        <v>464</v>
      </c>
      <c r="D86">
        <v>215007.56</v>
      </c>
      <c r="E86">
        <f>IFERROR(VLOOKUP(A86,'GASTOS 2015'!$A$9:$D$850,1,FALSE),0)</f>
        <v>101067</v>
      </c>
    </row>
    <row r="87" spans="1:5" x14ac:dyDescent="0.25">
      <c r="A87">
        <v>132006</v>
      </c>
      <c r="B87" s="48">
        <v>1</v>
      </c>
      <c r="C87" t="s">
        <v>633</v>
      </c>
      <c r="D87">
        <v>213802.74</v>
      </c>
      <c r="E87">
        <f>IFERROR(VLOOKUP(A87,'GASTOS 2015'!$A$9:$D$850,1,FALSE),0)</f>
        <v>132006</v>
      </c>
    </row>
    <row r="88" spans="1:5" x14ac:dyDescent="0.25">
      <c r="A88">
        <v>132018</v>
      </c>
      <c r="B88" s="48">
        <v>1</v>
      </c>
      <c r="C88" t="s">
        <v>327</v>
      </c>
      <c r="D88">
        <v>210322.41999999998</v>
      </c>
      <c r="E88">
        <f>IFERROR(VLOOKUP(A88,'GASTOS 2015'!$A$9:$D$850,1,FALSE),0)</f>
        <v>132018</v>
      </c>
    </row>
    <row r="89" spans="1:5" x14ac:dyDescent="0.25">
      <c r="A89">
        <v>101113</v>
      </c>
      <c r="B89" s="48">
        <v>1</v>
      </c>
      <c r="C89" t="s">
        <v>358</v>
      </c>
      <c r="D89">
        <v>202446.87</v>
      </c>
      <c r="E89">
        <f>IFERROR(VLOOKUP(A89,'GASTOS 2015'!$A$9:$D$850,1,FALSE),0)</f>
        <v>101113</v>
      </c>
    </row>
    <row r="90" spans="1:5" x14ac:dyDescent="0.25">
      <c r="A90">
        <v>103011</v>
      </c>
      <c r="B90" s="48">
        <v>1</v>
      </c>
      <c r="C90" t="s">
        <v>400</v>
      </c>
      <c r="D90">
        <v>200201</v>
      </c>
      <c r="E90">
        <f>IFERROR(VLOOKUP(A90,'GASTOS 2015'!$A$9:$D$850,1,FALSE),0)</f>
        <v>103011</v>
      </c>
    </row>
    <row r="91" spans="1:5" x14ac:dyDescent="0.25">
      <c r="A91">
        <v>103017</v>
      </c>
      <c r="B91" s="48">
        <v>1</v>
      </c>
      <c r="C91" t="s">
        <v>508</v>
      </c>
      <c r="D91">
        <v>196179</v>
      </c>
      <c r="E91">
        <f>IFERROR(VLOOKUP(A91,'GASTOS 2015'!$A$9:$D$850,1,FALSE),0)</f>
        <v>103017</v>
      </c>
    </row>
    <row r="92" spans="1:5" x14ac:dyDescent="0.25">
      <c r="A92">
        <v>101085</v>
      </c>
      <c r="B92" s="48">
        <v>1</v>
      </c>
      <c r="C92" t="s">
        <v>289</v>
      </c>
      <c r="D92">
        <v>191630</v>
      </c>
      <c r="E92">
        <f>IFERROR(VLOOKUP(A92,'GASTOS 2015'!$A$9:$D$850,1,FALSE),0)</f>
        <v>101085</v>
      </c>
    </row>
    <row r="93" spans="1:5" x14ac:dyDescent="0.25">
      <c r="A93">
        <v>101063</v>
      </c>
      <c r="B93" s="48">
        <v>1</v>
      </c>
      <c r="C93" t="s">
        <v>731</v>
      </c>
      <c r="D93">
        <v>180794.77</v>
      </c>
      <c r="E93">
        <f>IFERROR(VLOOKUP(A93,'GASTOS 2015'!$A$9:$D$850,1,FALSE),0)</f>
        <v>101063</v>
      </c>
    </row>
    <row r="94" spans="1:5" x14ac:dyDescent="0.25">
      <c r="A94">
        <v>101081</v>
      </c>
      <c r="B94" s="48">
        <v>1</v>
      </c>
      <c r="C94" t="s">
        <v>468</v>
      </c>
      <c r="D94">
        <v>178863.11</v>
      </c>
      <c r="E94">
        <f>IFERROR(VLOOKUP(A94,'GASTOS 2015'!$A$9:$D$850,1,FALSE),0)</f>
        <v>101081</v>
      </c>
    </row>
    <row r="95" spans="1:5" x14ac:dyDescent="0.25">
      <c r="A95">
        <v>103006</v>
      </c>
      <c r="B95" s="48">
        <v>1</v>
      </c>
      <c r="C95" t="s">
        <v>60</v>
      </c>
      <c r="D95">
        <v>176648.44</v>
      </c>
      <c r="E95">
        <f>IFERROR(VLOOKUP(A95,'GASTOS 2015'!$A$9:$D$850,1,FALSE),0)</f>
        <v>103006</v>
      </c>
    </row>
    <row r="96" spans="1:5" x14ac:dyDescent="0.25">
      <c r="A96">
        <v>102058</v>
      </c>
      <c r="B96" s="48">
        <v>1</v>
      </c>
      <c r="C96" t="s">
        <v>597</v>
      </c>
      <c r="D96">
        <v>152559</v>
      </c>
      <c r="E96">
        <f>IFERROR(VLOOKUP(A96,'GASTOS 2015'!$A$9:$D$850,1,FALSE),0)</f>
        <v>102058</v>
      </c>
    </row>
    <row r="97" spans="1:5" x14ac:dyDescent="0.25">
      <c r="A97">
        <v>101106</v>
      </c>
      <c r="B97" s="48">
        <v>1</v>
      </c>
      <c r="C97" t="s">
        <v>450</v>
      </c>
      <c r="D97">
        <v>140155</v>
      </c>
      <c r="E97">
        <f>IFERROR(VLOOKUP(A97,'GASTOS 2015'!$A$9:$D$850,1,FALSE),0)</f>
        <v>101106</v>
      </c>
    </row>
    <row r="98" spans="1:5" x14ac:dyDescent="0.25">
      <c r="A98">
        <v>101084</v>
      </c>
      <c r="B98" s="48">
        <v>1</v>
      </c>
      <c r="C98" t="s">
        <v>603</v>
      </c>
      <c r="D98">
        <v>130400</v>
      </c>
      <c r="E98">
        <f>IFERROR(VLOOKUP(A98,'GASTOS 2015'!$A$9:$D$850,1,FALSE),0)</f>
        <v>101084</v>
      </c>
    </row>
    <row r="99" spans="1:5" x14ac:dyDescent="0.25">
      <c r="A99">
        <v>101147</v>
      </c>
      <c r="B99" s="48">
        <v>1</v>
      </c>
      <c r="C99" t="s">
        <v>448</v>
      </c>
      <c r="D99">
        <v>128975.45999999999</v>
      </c>
      <c r="E99">
        <f>IFERROR(VLOOKUP(A99,'GASTOS 2015'!$A$9:$D$850,1,FALSE),0)</f>
        <v>0</v>
      </c>
    </row>
    <row r="100" spans="1:5" x14ac:dyDescent="0.25">
      <c r="A100">
        <v>102079</v>
      </c>
      <c r="B100" s="48">
        <v>1</v>
      </c>
      <c r="C100" t="s">
        <v>51</v>
      </c>
      <c r="D100">
        <v>125588.21</v>
      </c>
      <c r="E100">
        <f>IFERROR(VLOOKUP(A100,'GASTOS 2015'!$A$9:$D$850,1,FALSE),0)</f>
        <v>102079</v>
      </c>
    </row>
    <row r="101" spans="1:5" x14ac:dyDescent="0.25">
      <c r="A101">
        <v>132011</v>
      </c>
      <c r="B101" s="48">
        <v>1</v>
      </c>
      <c r="C101" t="s">
        <v>640</v>
      </c>
      <c r="D101">
        <v>123442.28</v>
      </c>
      <c r="E101">
        <f>IFERROR(VLOOKUP(A101,'GASTOS 2015'!$A$9:$D$850,1,FALSE),0)</f>
        <v>132011</v>
      </c>
    </row>
    <row r="102" spans="1:5" x14ac:dyDescent="0.25">
      <c r="A102">
        <v>103005</v>
      </c>
      <c r="B102" s="48">
        <v>1</v>
      </c>
      <c r="C102" t="s">
        <v>657</v>
      </c>
      <c r="D102">
        <v>120489.75</v>
      </c>
      <c r="E102">
        <f>IFERROR(VLOOKUP(A102,'GASTOS 2015'!$A$9:$D$850,1,FALSE),0)</f>
        <v>103005</v>
      </c>
    </row>
    <row r="103" spans="1:5" x14ac:dyDescent="0.25">
      <c r="A103">
        <v>101097</v>
      </c>
      <c r="B103" s="48">
        <v>1</v>
      </c>
      <c r="C103" t="s">
        <v>290</v>
      </c>
      <c r="D103">
        <v>112080</v>
      </c>
      <c r="E103">
        <f>IFERROR(VLOOKUP(A103,'GASTOS 2015'!$A$9:$D$850,1,FALSE),0)</f>
        <v>101097</v>
      </c>
    </row>
    <row r="104" spans="1:5" x14ac:dyDescent="0.25">
      <c r="A104">
        <v>132015</v>
      </c>
      <c r="B104" s="48">
        <v>1</v>
      </c>
      <c r="C104" t="s">
        <v>610</v>
      </c>
      <c r="D104">
        <v>111551.56</v>
      </c>
      <c r="E104">
        <f>IFERROR(VLOOKUP(A104,'GASTOS 2015'!$A$9:$D$850,1,FALSE),0)</f>
        <v>132015</v>
      </c>
    </row>
    <row r="105" spans="1:5" x14ac:dyDescent="0.25">
      <c r="A105">
        <v>102087</v>
      </c>
      <c r="B105" s="48">
        <v>1</v>
      </c>
      <c r="C105" t="s">
        <v>596</v>
      </c>
      <c r="D105">
        <v>106131.79000000001</v>
      </c>
      <c r="E105">
        <f>IFERROR(VLOOKUP(A105,'GASTOS 2015'!$A$9:$D$850,1,FALSE),0)</f>
        <v>102087</v>
      </c>
    </row>
    <row r="106" spans="1:5" x14ac:dyDescent="0.25">
      <c r="A106">
        <v>102093</v>
      </c>
      <c r="B106" s="48">
        <v>1</v>
      </c>
      <c r="C106" t="s">
        <v>53</v>
      </c>
      <c r="D106">
        <v>104424.91</v>
      </c>
      <c r="E106">
        <f>IFERROR(VLOOKUP(A106,'GASTOS 2015'!$A$9:$D$850,1,FALSE),0)</f>
        <v>102093</v>
      </c>
    </row>
    <row r="107" spans="1:5" x14ac:dyDescent="0.25">
      <c r="A107">
        <v>103021</v>
      </c>
      <c r="B107" s="48">
        <v>1</v>
      </c>
      <c r="C107" t="s">
        <v>392</v>
      </c>
      <c r="D107">
        <v>101319.67999999999</v>
      </c>
      <c r="E107">
        <f>IFERROR(VLOOKUP(A107,'GASTOS 2015'!$A$9:$D$850,1,FALSE),0)</f>
        <v>103021</v>
      </c>
    </row>
    <row r="108" spans="1:5" x14ac:dyDescent="0.25">
      <c r="A108">
        <v>101061</v>
      </c>
      <c r="B108" s="48">
        <v>1</v>
      </c>
      <c r="C108" t="s">
        <v>313</v>
      </c>
      <c r="D108">
        <v>98600</v>
      </c>
      <c r="E108">
        <f>IFERROR(VLOOKUP(A108,'GASTOS 2015'!$A$9:$D$850,1,FALSE),0)</f>
        <v>0</v>
      </c>
    </row>
    <row r="109" spans="1:5" x14ac:dyDescent="0.25">
      <c r="A109">
        <v>101108</v>
      </c>
      <c r="B109" s="48">
        <v>1</v>
      </c>
      <c r="C109" t="s">
        <v>692</v>
      </c>
      <c r="D109">
        <v>98520</v>
      </c>
      <c r="E109">
        <f>IFERROR(VLOOKUP(A109,'GASTOS 2015'!$A$9:$D$850,1,FALSE),0)</f>
        <v>101108</v>
      </c>
    </row>
    <row r="110" spans="1:5" x14ac:dyDescent="0.25">
      <c r="A110">
        <v>101128</v>
      </c>
      <c r="B110" s="48">
        <v>1</v>
      </c>
      <c r="C110" t="s">
        <v>447</v>
      </c>
      <c r="D110">
        <v>96700</v>
      </c>
      <c r="E110">
        <f>IFERROR(VLOOKUP(A110,'GASTOS 2015'!$A$9:$D$850,1,FALSE),0)</f>
        <v>101128</v>
      </c>
    </row>
    <row r="111" spans="1:5" x14ac:dyDescent="0.25">
      <c r="A111">
        <v>102074</v>
      </c>
      <c r="B111" s="48">
        <v>1</v>
      </c>
      <c r="C111" t="s">
        <v>50</v>
      </c>
      <c r="D111">
        <v>96450.85</v>
      </c>
      <c r="E111">
        <f>IFERROR(VLOOKUP(A111,'GASTOS 2015'!$A$9:$D$850,1,FALSE),0)</f>
        <v>102074</v>
      </c>
    </row>
    <row r="112" spans="1:5" x14ac:dyDescent="0.25">
      <c r="A112">
        <v>103004</v>
      </c>
      <c r="B112" s="48">
        <v>1</v>
      </c>
      <c r="C112" t="s">
        <v>59</v>
      </c>
      <c r="D112">
        <v>90721.09</v>
      </c>
      <c r="E112">
        <f>IFERROR(VLOOKUP(A112,'GASTOS 2015'!$A$9:$D$850,1,FALSE),0)</f>
        <v>103004</v>
      </c>
    </row>
    <row r="113" spans="1:5" x14ac:dyDescent="0.25">
      <c r="A113">
        <v>102089</v>
      </c>
      <c r="B113" s="48">
        <v>1</v>
      </c>
      <c r="C113" t="s">
        <v>535</v>
      </c>
      <c r="D113">
        <v>88398.94</v>
      </c>
      <c r="E113">
        <f>IFERROR(VLOOKUP(A113,'GASTOS 2015'!$A$9:$D$850,1,FALSE),0)</f>
        <v>102089</v>
      </c>
    </row>
    <row r="114" spans="1:5" x14ac:dyDescent="0.25">
      <c r="A114">
        <v>101080</v>
      </c>
      <c r="B114" s="48">
        <v>1</v>
      </c>
      <c r="C114" t="s">
        <v>414</v>
      </c>
      <c r="D114">
        <v>84300</v>
      </c>
      <c r="E114">
        <f>IFERROR(VLOOKUP(A114,'GASTOS 2015'!$A$9:$D$850,1,FALSE),0)</f>
        <v>101080</v>
      </c>
    </row>
    <row r="115" spans="1:5" x14ac:dyDescent="0.25">
      <c r="A115">
        <v>102052</v>
      </c>
      <c r="B115" s="48">
        <v>1</v>
      </c>
      <c r="C115" t="s">
        <v>47</v>
      </c>
      <c r="D115">
        <v>82226</v>
      </c>
      <c r="E115">
        <f>IFERROR(VLOOKUP(A115,'GASTOS 2015'!$A$9:$D$850,1,FALSE),0)</f>
        <v>102052</v>
      </c>
    </row>
    <row r="116" spans="1:5" x14ac:dyDescent="0.25">
      <c r="A116">
        <v>101066</v>
      </c>
      <c r="B116" s="48">
        <v>1</v>
      </c>
      <c r="C116" t="s">
        <v>489</v>
      </c>
      <c r="D116">
        <v>76412.2</v>
      </c>
      <c r="E116">
        <f>IFERROR(VLOOKUP(A116,'GASTOS 2015'!$A$9:$D$850,1,FALSE),0)</f>
        <v>101066</v>
      </c>
    </row>
    <row r="117" spans="1:5" x14ac:dyDescent="0.25">
      <c r="A117">
        <v>132007</v>
      </c>
      <c r="B117" s="48">
        <v>1</v>
      </c>
      <c r="C117" t="s">
        <v>395</v>
      </c>
      <c r="D117">
        <v>76321.200000000012</v>
      </c>
      <c r="E117">
        <f>IFERROR(VLOOKUP(A117,'GASTOS 2015'!$A$9:$D$850,1,FALSE),0)</f>
        <v>132007</v>
      </c>
    </row>
    <row r="118" spans="1:5" x14ac:dyDescent="0.25">
      <c r="A118">
        <v>101144</v>
      </c>
      <c r="B118" s="48">
        <v>1</v>
      </c>
      <c r="C118" t="s">
        <v>518</v>
      </c>
      <c r="D118">
        <v>75400</v>
      </c>
      <c r="E118">
        <f>IFERROR(VLOOKUP(A118,'GASTOS 2015'!$A$9:$D$850,1,FALSE),0)</f>
        <v>101144</v>
      </c>
    </row>
    <row r="119" spans="1:5" x14ac:dyDescent="0.25">
      <c r="A119">
        <v>101047</v>
      </c>
      <c r="B119" s="48">
        <v>1</v>
      </c>
      <c r="C119" t="s">
        <v>471</v>
      </c>
      <c r="D119">
        <v>75000.010000000009</v>
      </c>
      <c r="E119">
        <f>IFERROR(VLOOKUP(A119,'GASTOS 2015'!$A$9:$D$850,1,FALSE),0)</f>
        <v>101047</v>
      </c>
    </row>
    <row r="120" spans="1:5" x14ac:dyDescent="0.25">
      <c r="A120">
        <v>102002</v>
      </c>
      <c r="B120" s="48">
        <v>1</v>
      </c>
      <c r="C120" t="s">
        <v>687</v>
      </c>
      <c r="D120">
        <v>73675</v>
      </c>
      <c r="E120">
        <f>IFERROR(VLOOKUP(A120,'GASTOS 2015'!$A$9:$D$850,1,FALSE),0)</f>
        <v>102002</v>
      </c>
    </row>
    <row r="121" spans="1:5" x14ac:dyDescent="0.25">
      <c r="A121">
        <v>101125</v>
      </c>
      <c r="B121" s="48">
        <v>1</v>
      </c>
      <c r="C121" t="s">
        <v>482</v>
      </c>
      <c r="D121">
        <v>72108.81</v>
      </c>
      <c r="E121">
        <f>IFERROR(VLOOKUP(A121,'GASTOS 2015'!$A$9:$D$850,1,FALSE),0)</f>
        <v>0</v>
      </c>
    </row>
    <row r="122" spans="1:5" x14ac:dyDescent="0.25">
      <c r="A122">
        <v>101133</v>
      </c>
      <c r="B122" s="48">
        <v>1</v>
      </c>
      <c r="C122" t="s">
        <v>301</v>
      </c>
      <c r="D122">
        <v>71653.27</v>
      </c>
      <c r="E122">
        <f>IFERROR(VLOOKUP(A122,'GASTOS 2015'!$A$9:$D$850,1,FALSE),0)</f>
        <v>101133</v>
      </c>
    </row>
    <row r="123" spans="1:5" x14ac:dyDescent="0.25">
      <c r="A123">
        <v>101124</v>
      </c>
      <c r="B123" s="48">
        <v>1</v>
      </c>
      <c r="C123" t="s">
        <v>495</v>
      </c>
      <c r="D123">
        <v>70062.42</v>
      </c>
      <c r="E123">
        <f>IFERROR(VLOOKUP(A123,'GASTOS 2015'!$A$9:$D$850,1,FALSE),0)</f>
        <v>101124</v>
      </c>
    </row>
    <row r="124" spans="1:5" x14ac:dyDescent="0.25">
      <c r="A124">
        <v>101052</v>
      </c>
      <c r="B124" s="48">
        <v>1</v>
      </c>
      <c r="C124" t="s">
        <v>427</v>
      </c>
      <c r="D124">
        <v>66858.850000000006</v>
      </c>
      <c r="E124">
        <f>IFERROR(VLOOKUP(A124,'GASTOS 2015'!$A$9:$D$850,1,FALSE),0)</f>
        <v>101052</v>
      </c>
    </row>
    <row r="125" spans="1:5" x14ac:dyDescent="0.25">
      <c r="A125">
        <v>102118</v>
      </c>
      <c r="B125" s="48">
        <v>1</v>
      </c>
      <c r="C125" t="s">
        <v>721</v>
      </c>
      <c r="D125">
        <v>66080</v>
      </c>
      <c r="E125">
        <f>IFERROR(VLOOKUP(A125,'GASTOS 2015'!$A$9:$D$850,1,FALSE),0)</f>
        <v>102118</v>
      </c>
    </row>
    <row r="126" spans="1:5" x14ac:dyDescent="0.25">
      <c r="A126">
        <v>132009</v>
      </c>
      <c r="B126" s="48">
        <v>1</v>
      </c>
      <c r="C126" t="s">
        <v>635</v>
      </c>
      <c r="D126">
        <v>64850.34</v>
      </c>
      <c r="E126">
        <f>IFERROR(VLOOKUP(A126,'GASTOS 2015'!$A$9:$D$850,1,FALSE),0)</f>
        <v>132009</v>
      </c>
    </row>
    <row r="127" spans="1:5" x14ac:dyDescent="0.25">
      <c r="A127">
        <v>101050</v>
      </c>
      <c r="B127" s="48">
        <v>1</v>
      </c>
      <c r="C127" t="s">
        <v>449</v>
      </c>
      <c r="D127">
        <v>60426.01</v>
      </c>
      <c r="E127">
        <f>IFERROR(VLOOKUP(A127,'GASTOS 2015'!$A$9:$D$850,1,FALSE),0)</f>
        <v>101050</v>
      </c>
    </row>
    <row r="128" spans="1:5" x14ac:dyDescent="0.25">
      <c r="A128">
        <v>101153</v>
      </c>
      <c r="B128" s="48">
        <v>1</v>
      </c>
      <c r="C128" t="s">
        <v>486</v>
      </c>
      <c r="D128">
        <v>55451.01</v>
      </c>
      <c r="E128">
        <f>IFERROR(VLOOKUP(A128,'GASTOS 2015'!$A$9:$D$850,1,FALSE),0)</f>
        <v>101153</v>
      </c>
    </row>
    <row r="129" spans="1:5" x14ac:dyDescent="0.25">
      <c r="A129">
        <v>101129</v>
      </c>
      <c r="B129" s="48">
        <v>1</v>
      </c>
      <c r="C129" t="s">
        <v>341</v>
      </c>
      <c r="D129">
        <v>55345.58</v>
      </c>
      <c r="E129">
        <f>IFERROR(VLOOKUP(A129,'GASTOS 2015'!$A$9:$D$850,1,FALSE),0)</f>
        <v>101129</v>
      </c>
    </row>
    <row r="130" spans="1:5" x14ac:dyDescent="0.25">
      <c r="A130">
        <v>101110</v>
      </c>
      <c r="B130" s="48">
        <v>1</v>
      </c>
      <c r="C130" t="s">
        <v>446</v>
      </c>
      <c r="D130">
        <v>52900</v>
      </c>
      <c r="E130">
        <f>IFERROR(VLOOKUP(A130,'GASTOS 2015'!$A$9:$D$850,1,FALSE),0)</f>
        <v>101110</v>
      </c>
    </row>
    <row r="131" spans="1:5" x14ac:dyDescent="0.25">
      <c r="A131">
        <v>102003</v>
      </c>
      <c r="B131" s="48">
        <v>1</v>
      </c>
      <c r="C131" t="s">
        <v>40</v>
      </c>
      <c r="D131">
        <v>47967.78</v>
      </c>
      <c r="E131">
        <f>IFERROR(VLOOKUP(A131,'GASTOS 2015'!$A$9:$D$850,1,FALSE),0)</f>
        <v>102003</v>
      </c>
    </row>
    <row r="132" spans="1:5" x14ac:dyDescent="0.25">
      <c r="A132">
        <v>101074</v>
      </c>
      <c r="B132" s="48">
        <v>1</v>
      </c>
      <c r="C132" t="s">
        <v>29</v>
      </c>
      <c r="D132">
        <v>46884.380000000005</v>
      </c>
      <c r="E132">
        <f>IFERROR(VLOOKUP(A132,'GASTOS 2015'!$A$9:$D$850,1,FALSE),0)</f>
        <v>101074</v>
      </c>
    </row>
    <row r="133" spans="1:5" x14ac:dyDescent="0.25">
      <c r="A133">
        <v>101136</v>
      </c>
      <c r="B133" s="48">
        <v>1</v>
      </c>
      <c r="C133" t="s">
        <v>496</v>
      </c>
      <c r="D133">
        <v>46420.94</v>
      </c>
      <c r="E133">
        <f>IFERROR(VLOOKUP(A133,'GASTOS 2015'!$A$9:$D$850,1,FALSE),0)</f>
        <v>0</v>
      </c>
    </row>
    <row r="134" spans="1:5" x14ac:dyDescent="0.25">
      <c r="A134">
        <v>103036</v>
      </c>
      <c r="B134" s="48">
        <v>1</v>
      </c>
      <c r="C134" t="s">
        <v>68</v>
      </c>
      <c r="D134">
        <v>46400</v>
      </c>
      <c r="E134">
        <f>IFERROR(VLOOKUP(A134,'GASTOS 2015'!$A$9:$D$850,1,FALSE),0)</f>
        <v>103036</v>
      </c>
    </row>
    <row r="135" spans="1:5" x14ac:dyDescent="0.25">
      <c r="A135">
        <v>102021</v>
      </c>
      <c r="B135" s="48">
        <v>1</v>
      </c>
      <c r="C135" t="s">
        <v>488</v>
      </c>
      <c r="D135">
        <v>44501.4</v>
      </c>
      <c r="E135">
        <f>IFERROR(VLOOKUP(A135,'GASTOS 2015'!$A$9:$D$850,1,FALSE),0)</f>
        <v>102021</v>
      </c>
    </row>
    <row r="136" spans="1:5" x14ac:dyDescent="0.25">
      <c r="A136">
        <v>101048</v>
      </c>
      <c r="B136" s="48">
        <v>1</v>
      </c>
      <c r="C136" t="s">
        <v>454</v>
      </c>
      <c r="D136">
        <v>42605</v>
      </c>
      <c r="E136">
        <f>IFERROR(VLOOKUP(A136,'GASTOS 2015'!$A$9:$D$850,1,FALSE),0)</f>
        <v>101048</v>
      </c>
    </row>
    <row r="137" spans="1:5" x14ac:dyDescent="0.25">
      <c r="A137">
        <v>101160</v>
      </c>
      <c r="B137" s="48">
        <v>1</v>
      </c>
      <c r="C137" t="s">
        <v>439</v>
      </c>
      <c r="D137">
        <v>40130</v>
      </c>
      <c r="E137">
        <f>IFERROR(VLOOKUP(A137,'GASTOS 2015'!$A$9:$D$850,1,FALSE),0)</f>
        <v>101160</v>
      </c>
    </row>
    <row r="138" spans="1:5" x14ac:dyDescent="0.25">
      <c r="A138">
        <v>101122</v>
      </c>
      <c r="B138" s="48">
        <v>1</v>
      </c>
      <c r="C138" t="s">
        <v>202</v>
      </c>
      <c r="D138">
        <v>40039.149999999994</v>
      </c>
      <c r="E138">
        <f>IFERROR(VLOOKUP(A138,'GASTOS 2015'!$A$9:$D$850,1,FALSE),0)</f>
        <v>101122</v>
      </c>
    </row>
    <row r="139" spans="1:5" x14ac:dyDescent="0.25">
      <c r="A139">
        <v>101055</v>
      </c>
      <c r="B139" s="48">
        <v>1</v>
      </c>
      <c r="C139" t="s">
        <v>440</v>
      </c>
      <c r="D139">
        <v>38680</v>
      </c>
      <c r="E139">
        <f>IFERROR(VLOOKUP(A139,'GASTOS 2015'!$A$9:$D$850,1,FALSE),0)</f>
        <v>101055</v>
      </c>
    </row>
    <row r="140" spans="1:5" x14ac:dyDescent="0.25">
      <c r="A140">
        <v>103034</v>
      </c>
      <c r="B140" s="48">
        <v>1</v>
      </c>
      <c r="C140" t="s">
        <v>767</v>
      </c>
      <c r="D140">
        <v>38280</v>
      </c>
      <c r="E140">
        <f>IFERROR(VLOOKUP(A140,'GASTOS 2015'!$A$9:$D$850,1,FALSE),0)</f>
        <v>0</v>
      </c>
    </row>
    <row r="141" spans="1:5" x14ac:dyDescent="0.25">
      <c r="A141">
        <v>102041</v>
      </c>
      <c r="B141" s="48">
        <v>1</v>
      </c>
      <c r="C141" t="s">
        <v>490</v>
      </c>
      <c r="D141">
        <v>38271.61</v>
      </c>
      <c r="E141">
        <f>IFERROR(VLOOKUP(A141,'GASTOS 2015'!$A$9:$D$850,1,FALSE),0)</f>
        <v>102041</v>
      </c>
    </row>
    <row r="142" spans="1:5" x14ac:dyDescent="0.25">
      <c r="A142">
        <v>102016</v>
      </c>
      <c r="B142" s="48">
        <v>1</v>
      </c>
      <c r="C142" t="s">
        <v>601</v>
      </c>
      <c r="D142">
        <v>34136.300000000003</v>
      </c>
      <c r="E142">
        <f>IFERROR(VLOOKUP(A142,'GASTOS 2015'!$A$9:$D$850,1,FALSE),0)</f>
        <v>102016</v>
      </c>
    </row>
    <row r="143" spans="1:5" x14ac:dyDescent="0.25">
      <c r="A143">
        <v>101156</v>
      </c>
      <c r="B143" s="48">
        <v>1</v>
      </c>
      <c r="C143" t="s">
        <v>379</v>
      </c>
      <c r="D143">
        <v>33697.22</v>
      </c>
      <c r="E143">
        <f>IFERROR(VLOOKUP(A143,'GASTOS 2015'!$A$9:$D$850,1,FALSE),0)</f>
        <v>101156</v>
      </c>
    </row>
    <row r="144" spans="1:5" x14ac:dyDescent="0.25">
      <c r="A144">
        <v>102069</v>
      </c>
      <c r="B144" s="48">
        <v>1</v>
      </c>
      <c r="C144" t="s">
        <v>604</v>
      </c>
      <c r="D144">
        <v>32785.360000000001</v>
      </c>
      <c r="E144">
        <f>IFERROR(VLOOKUP(A144,'GASTOS 2015'!$A$9:$D$850,1,FALSE),0)</f>
        <v>102069</v>
      </c>
    </row>
    <row r="145" spans="1:5" x14ac:dyDescent="0.25">
      <c r="A145">
        <v>102102</v>
      </c>
      <c r="B145" s="48">
        <v>1</v>
      </c>
      <c r="C145" t="s">
        <v>540</v>
      </c>
      <c r="D145">
        <v>32354.199999999997</v>
      </c>
      <c r="E145">
        <f>IFERROR(VLOOKUP(A145,'GASTOS 2015'!$A$9:$D$850,1,FALSE),0)</f>
        <v>102102</v>
      </c>
    </row>
    <row r="146" spans="1:5" x14ac:dyDescent="0.25">
      <c r="A146">
        <v>132004</v>
      </c>
      <c r="B146" s="48">
        <v>1</v>
      </c>
      <c r="C146" t="s">
        <v>643</v>
      </c>
      <c r="D146">
        <v>31925.33</v>
      </c>
      <c r="E146">
        <f>IFERROR(VLOOKUP(A146,'GASTOS 2015'!$A$9:$D$850,1,FALSE),0)</f>
        <v>132004</v>
      </c>
    </row>
    <row r="147" spans="1:5" x14ac:dyDescent="0.25">
      <c r="A147">
        <v>102004</v>
      </c>
      <c r="B147" s="48">
        <v>1</v>
      </c>
      <c r="C147" t="s">
        <v>516</v>
      </c>
      <c r="D147">
        <v>31021.47</v>
      </c>
      <c r="E147">
        <f>IFERROR(VLOOKUP(A147,'GASTOS 2015'!$A$9:$D$850,1,FALSE),0)</f>
        <v>102004</v>
      </c>
    </row>
    <row r="148" spans="1:5" x14ac:dyDescent="0.25">
      <c r="A148">
        <v>103009</v>
      </c>
      <c r="B148" s="48">
        <v>1</v>
      </c>
      <c r="C148" t="s">
        <v>61</v>
      </c>
      <c r="D148">
        <v>30819.620000000003</v>
      </c>
      <c r="E148">
        <f>IFERROR(VLOOKUP(A148,'GASTOS 2015'!$A$9:$D$850,1,FALSE),0)</f>
        <v>103009</v>
      </c>
    </row>
    <row r="149" spans="1:5" x14ac:dyDescent="0.25">
      <c r="A149">
        <v>103008</v>
      </c>
      <c r="B149" s="48">
        <v>1</v>
      </c>
      <c r="C149" t="s">
        <v>533</v>
      </c>
      <c r="D149">
        <v>30091.75</v>
      </c>
      <c r="E149">
        <f>IFERROR(VLOOKUP(A149,'GASTOS 2015'!$A$9:$D$850,1,FALSE),0)</f>
        <v>103008</v>
      </c>
    </row>
    <row r="150" spans="1:5" x14ac:dyDescent="0.25">
      <c r="A150">
        <v>101209</v>
      </c>
      <c r="B150" s="48">
        <v>1</v>
      </c>
      <c r="C150" t="s">
        <v>62</v>
      </c>
      <c r="D150">
        <v>30000</v>
      </c>
      <c r="E150">
        <f>IFERROR(VLOOKUP(A150,'GASTOS 2015'!$A$9:$D$850,1,FALSE),0)</f>
        <v>101209</v>
      </c>
    </row>
    <row r="151" spans="1:5" x14ac:dyDescent="0.25">
      <c r="A151">
        <v>102044</v>
      </c>
      <c r="B151" s="48">
        <v>1</v>
      </c>
      <c r="C151" t="s">
        <v>686</v>
      </c>
      <c r="D151">
        <v>29718</v>
      </c>
      <c r="E151">
        <f>IFERROR(VLOOKUP(A151,'GASTOS 2015'!$A$9:$D$850,1,FALSE),0)</f>
        <v>102044</v>
      </c>
    </row>
    <row r="152" spans="1:5" x14ac:dyDescent="0.25">
      <c r="A152">
        <v>101127</v>
      </c>
      <c r="B152" s="48">
        <v>1</v>
      </c>
      <c r="C152" t="s">
        <v>466</v>
      </c>
      <c r="D152">
        <v>29400</v>
      </c>
      <c r="E152">
        <f>IFERROR(VLOOKUP(A152,'GASTOS 2015'!$A$9:$D$850,1,FALSE),0)</f>
        <v>101127</v>
      </c>
    </row>
    <row r="153" spans="1:5" x14ac:dyDescent="0.25">
      <c r="A153">
        <v>102099</v>
      </c>
      <c r="B153" s="48">
        <v>1</v>
      </c>
      <c r="C153" t="s">
        <v>669</v>
      </c>
      <c r="D153">
        <v>28100</v>
      </c>
      <c r="E153">
        <f>IFERROR(VLOOKUP(A153,'GASTOS 2015'!$A$9:$D$850,1,FALSE),0)</f>
        <v>102099</v>
      </c>
    </row>
    <row r="154" spans="1:5" x14ac:dyDescent="0.25">
      <c r="A154">
        <v>102106</v>
      </c>
      <c r="B154" s="48">
        <v>1</v>
      </c>
      <c r="C154" t="s">
        <v>534</v>
      </c>
      <c r="D154">
        <v>27778.02</v>
      </c>
      <c r="E154">
        <f>IFERROR(VLOOKUP(A154,'GASTOS 2015'!$A$9:$D$850,1,FALSE),0)</f>
        <v>102106</v>
      </c>
    </row>
    <row r="155" spans="1:5" x14ac:dyDescent="0.25">
      <c r="A155">
        <v>102081</v>
      </c>
      <c r="B155" s="48">
        <v>1</v>
      </c>
      <c r="C155" t="s">
        <v>538</v>
      </c>
      <c r="D155">
        <v>26705.97</v>
      </c>
      <c r="E155">
        <f>IFERROR(VLOOKUP(A155,'GASTOS 2015'!$A$9:$D$850,1,FALSE),0)</f>
        <v>102081</v>
      </c>
    </row>
    <row r="156" spans="1:5" x14ac:dyDescent="0.25">
      <c r="A156">
        <v>102116</v>
      </c>
      <c r="B156" s="48">
        <v>1</v>
      </c>
      <c r="C156" t="s">
        <v>523</v>
      </c>
      <c r="D156">
        <v>25738.83</v>
      </c>
      <c r="E156">
        <f>IFERROR(VLOOKUP(A156,'GASTOS 2015'!$A$9:$D$850,1,FALSE),0)</f>
        <v>102116</v>
      </c>
    </row>
    <row r="157" spans="1:5" x14ac:dyDescent="0.25">
      <c r="A157">
        <v>102119</v>
      </c>
      <c r="B157" s="48">
        <v>1</v>
      </c>
      <c r="C157" t="s">
        <v>493</v>
      </c>
      <c r="D157">
        <v>25199.4</v>
      </c>
      <c r="E157">
        <f>IFERROR(VLOOKUP(A157,'GASTOS 2015'!$A$9:$D$850,1,FALSE),0)</f>
        <v>102119</v>
      </c>
    </row>
    <row r="158" spans="1:5" x14ac:dyDescent="0.25">
      <c r="A158">
        <v>103003</v>
      </c>
      <c r="B158" s="48">
        <v>1</v>
      </c>
      <c r="C158" t="s">
        <v>598</v>
      </c>
      <c r="D158">
        <v>24913.34</v>
      </c>
      <c r="E158">
        <f>IFERROR(VLOOKUP(A158,'GASTOS 2015'!$A$9:$D$850,1,FALSE),0)</f>
        <v>103003</v>
      </c>
    </row>
    <row r="159" spans="1:5" x14ac:dyDescent="0.25">
      <c r="A159">
        <v>102070</v>
      </c>
      <c r="B159" s="48">
        <v>1</v>
      </c>
      <c r="C159" t="s">
        <v>688</v>
      </c>
      <c r="D159">
        <v>23190.58</v>
      </c>
      <c r="E159">
        <f>IFERROR(VLOOKUP(A159,'GASTOS 2015'!$A$9:$D$850,1,FALSE),0)</f>
        <v>102070</v>
      </c>
    </row>
    <row r="160" spans="1:5" x14ac:dyDescent="0.25">
      <c r="A160">
        <v>102107</v>
      </c>
      <c r="B160" s="48">
        <v>1</v>
      </c>
      <c r="C160" t="s">
        <v>55</v>
      </c>
      <c r="D160">
        <v>23000</v>
      </c>
      <c r="E160">
        <f>IFERROR(VLOOKUP(A160,'GASTOS 2015'!$A$9:$D$850,1,FALSE),0)</f>
        <v>102107</v>
      </c>
    </row>
    <row r="161" spans="1:5" x14ac:dyDescent="0.25">
      <c r="A161">
        <v>101079</v>
      </c>
      <c r="B161" s="48">
        <v>1</v>
      </c>
      <c r="C161" t="s">
        <v>483</v>
      </c>
      <c r="D161">
        <v>21391.27</v>
      </c>
      <c r="E161">
        <f>IFERROR(VLOOKUP(A161,'GASTOS 2015'!$A$9:$D$850,1,FALSE),0)</f>
        <v>101079</v>
      </c>
    </row>
    <row r="162" spans="1:5" x14ac:dyDescent="0.25">
      <c r="A162">
        <v>102084</v>
      </c>
      <c r="B162" s="48">
        <v>1</v>
      </c>
      <c r="C162" t="s">
        <v>707</v>
      </c>
      <c r="D162">
        <v>21075.11</v>
      </c>
      <c r="E162">
        <f>IFERROR(VLOOKUP(A162,'GASTOS 2015'!$A$9:$D$850,1,FALSE),0)</f>
        <v>102084</v>
      </c>
    </row>
    <row r="163" spans="1:5" x14ac:dyDescent="0.25">
      <c r="A163">
        <v>102111</v>
      </c>
      <c r="B163" s="48">
        <v>1</v>
      </c>
      <c r="C163" t="s">
        <v>674</v>
      </c>
      <c r="D163">
        <v>20043.75</v>
      </c>
      <c r="E163">
        <f>IFERROR(VLOOKUP(A163,'GASTOS 2015'!$A$9:$D$850,1,FALSE),0)</f>
        <v>102111</v>
      </c>
    </row>
    <row r="164" spans="1:5" x14ac:dyDescent="0.25">
      <c r="A164">
        <v>103013</v>
      </c>
      <c r="B164" s="48">
        <v>1</v>
      </c>
      <c r="C164" t="s">
        <v>738</v>
      </c>
      <c r="D164">
        <v>19000</v>
      </c>
      <c r="E164">
        <f>IFERROR(VLOOKUP(A164,'GASTOS 2015'!$A$9:$D$850,1,FALSE),0)</f>
        <v>0</v>
      </c>
    </row>
    <row r="165" spans="1:5" x14ac:dyDescent="0.25">
      <c r="A165">
        <v>102145</v>
      </c>
      <c r="B165" s="48">
        <v>1</v>
      </c>
      <c r="C165" t="s">
        <v>599</v>
      </c>
      <c r="D165">
        <v>18364.29</v>
      </c>
      <c r="E165">
        <f>IFERROR(VLOOKUP(A165,'GASTOS 2015'!$A$9:$D$850,1,FALSE),0)</f>
        <v>102145</v>
      </c>
    </row>
    <row r="166" spans="1:5" x14ac:dyDescent="0.25">
      <c r="A166">
        <v>102092</v>
      </c>
      <c r="B166" s="48">
        <v>1</v>
      </c>
      <c r="C166" t="s">
        <v>52</v>
      </c>
      <c r="D166">
        <v>18000</v>
      </c>
      <c r="E166">
        <f>IFERROR(VLOOKUP(A166,'GASTOS 2015'!$A$9:$D$850,1,FALSE),0)</f>
        <v>102092</v>
      </c>
    </row>
    <row r="167" spans="1:5" x14ac:dyDescent="0.25">
      <c r="A167">
        <v>102097</v>
      </c>
      <c r="B167" s="48">
        <v>1</v>
      </c>
      <c r="C167" t="s">
        <v>595</v>
      </c>
      <c r="D167">
        <v>17701.239999999998</v>
      </c>
      <c r="E167">
        <f>IFERROR(VLOOKUP(A167,'GASTOS 2015'!$A$9:$D$850,1,FALSE),0)</f>
        <v>102097</v>
      </c>
    </row>
    <row r="168" spans="1:5" x14ac:dyDescent="0.25">
      <c r="A168">
        <v>102083</v>
      </c>
      <c r="B168" s="48">
        <v>1</v>
      </c>
      <c r="C168" t="s">
        <v>536</v>
      </c>
      <c r="D168">
        <v>17135.8</v>
      </c>
      <c r="E168">
        <f>IFERROR(VLOOKUP(A168,'GASTOS 2015'!$A$9:$D$850,1,FALSE),0)</f>
        <v>102083</v>
      </c>
    </row>
    <row r="169" spans="1:5" x14ac:dyDescent="0.25">
      <c r="A169">
        <v>102088</v>
      </c>
      <c r="B169" s="48">
        <v>1</v>
      </c>
      <c r="C169" t="s">
        <v>670</v>
      </c>
      <c r="D169">
        <v>17095.43</v>
      </c>
      <c r="E169">
        <f>IFERROR(VLOOKUP(A169,'GASTOS 2015'!$A$9:$D$850,1,FALSE),0)</f>
        <v>102088</v>
      </c>
    </row>
    <row r="170" spans="1:5" x14ac:dyDescent="0.25">
      <c r="A170">
        <v>101134</v>
      </c>
      <c r="B170" s="48">
        <v>1</v>
      </c>
      <c r="C170" t="s">
        <v>35</v>
      </c>
      <c r="D170">
        <v>17017.400000000001</v>
      </c>
      <c r="E170">
        <f>IFERROR(VLOOKUP(A170,'GASTOS 2015'!$A$9:$D$850,1,FALSE),0)</f>
        <v>101134</v>
      </c>
    </row>
    <row r="171" spans="1:5" x14ac:dyDescent="0.25">
      <c r="A171">
        <v>102035</v>
      </c>
      <c r="B171" s="48">
        <v>1</v>
      </c>
      <c r="C171" t="s">
        <v>45</v>
      </c>
      <c r="D171">
        <v>17000</v>
      </c>
      <c r="E171">
        <f>IFERROR(VLOOKUP(A171,'GASTOS 2015'!$A$9:$D$850,1,FALSE),0)</f>
        <v>102035</v>
      </c>
    </row>
    <row r="172" spans="1:5" x14ac:dyDescent="0.25">
      <c r="A172">
        <v>101058</v>
      </c>
      <c r="B172" s="48">
        <v>1</v>
      </c>
      <c r="C172" t="s">
        <v>463</v>
      </c>
      <c r="D172">
        <v>16560.260000000002</v>
      </c>
      <c r="E172">
        <f>IFERROR(VLOOKUP(A172,'GASTOS 2015'!$A$9:$D$850,1,FALSE),0)</f>
        <v>101058</v>
      </c>
    </row>
    <row r="173" spans="1:5" x14ac:dyDescent="0.25">
      <c r="A173">
        <v>102050</v>
      </c>
      <c r="B173" s="48">
        <v>1</v>
      </c>
      <c r="C173" t="s">
        <v>600</v>
      </c>
      <c r="D173">
        <v>16450.32</v>
      </c>
      <c r="E173">
        <f>IFERROR(VLOOKUP(A173,'GASTOS 2015'!$A$9:$D$850,1,FALSE),0)</f>
        <v>102050</v>
      </c>
    </row>
    <row r="174" spans="1:5" x14ac:dyDescent="0.25">
      <c r="A174">
        <v>102086</v>
      </c>
      <c r="B174" s="48">
        <v>1</v>
      </c>
      <c r="C174" t="s">
        <v>615</v>
      </c>
      <c r="D174">
        <v>15000</v>
      </c>
      <c r="E174">
        <f>IFERROR(VLOOKUP(A174,'GASTOS 2015'!$A$9:$D$850,1,FALSE),0)</f>
        <v>102086</v>
      </c>
    </row>
    <row r="175" spans="1:5" x14ac:dyDescent="0.25">
      <c r="A175">
        <v>102015</v>
      </c>
      <c r="B175" s="48">
        <v>1</v>
      </c>
      <c r="C175" t="s">
        <v>745</v>
      </c>
      <c r="D175">
        <v>15000</v>
      </c>
      <c r="E175">
        <f>IFERROR(VLOOKUP(A175,'GASTOS 2015'!$A$9:$D$850,1,FALSE),0)</f>
        <v>102015</v>
      </c>
    </row>
    <row r="176" spans="1:5" x14ac:dyDescent="0.25">
      <c r="A176">
        <v>102109</v>
      </c>
      <c r="B176" s="48">
        <v>1</v>
      </c>
      <c r="C176" t="s">
        <v>492</v>
      </c>
      <c r="D176">
        <v>14652.630000000001</v>
      </c>
      <c r="E176">
        <f>IFERROR(VLOOKUP(A176,'GASTOS 2015'!$A$9:$D$850,1,FALSE),0)</f>
        <v>102109</v>
      </c>
    </row>
    <row r="177" spans="1:5" x14ac:dyDescent="0.25">
      <c r="A177">
        <v>102110</v>
      </c>
      <c r="B177" s="48">
        <v>1</v>
      </c>
      <c r="C177" t="s">
        <v>478</v>
      </c>
      <c r="D177">
        <v>14599.23</v>
      </c>
      <c r="E177">
        <f>IFERROR(VLOOKUP(A177,'GASTOS 2015'!$A$9:$D$850,1,FALSE),0)</f>
        <v>102110</v>
      </c>
    </row>
    <row r="178" spans="1:5" x14ac:dyDescent="0.25">
      <c r="A178">
        <v>103026</v>
      </c>
      <c r="B178" s="48">
        <v>1</v>
      </c>
      <c r="C178" t="s">
        <v>383</v>
      </c>
      <c r="D178">
        <v>14487.2</v>
      </c>
      <c r="E178">
        <f>IFERROR(VLOOKUP(A178,'GASTOS 2015'!$A$9:$D$850,1,FALSE),0)</f>
        <v>103026</v>
      </c>
    </row>
    <row r="179" spans="1:5" x14ac:dyDescent="0.25">
      <c r="A179">
        <v>101135</v>
      </c>
      <c r="B179" s="48">
        <v>1</v>
      </c>
      <c r="C179" t="s">
        <v>733</v>
      </c>
      <c r="D179">
        <v>14000</v>
      </c>
      <c r="E179">
        <f>IFERROR(VLOOKUP(A179,'GASTOS 2015'!$A$9:$D$850,1,FALSE),0)</f>
        <v>101135</v>
      </c>
    </row>
    <row r="180" spans="1:5" x14ac:dyDescent="0.25">
      <c r="A180">
        <v>102094</v>
      </c>
      <c r="B180" s="48">
        <v>1</v>
      </c>
      <c r="C180" t="s">
        <v>616</v>
      </c>
      <c r="D180">
        <v>12621.9</v>
      </c>
      <c r="E180">
        <f>IFERROR(VLOOKUP(A180,'GASTOS 2015'!$A$9:$D$850,1,FALSE),0)</f>
        <v>102094</v>
      </c>
    </row>
    <row r="181" spans="1:5" x14ac:dyDescent="0.25">
      <c r="A181">
        <v>101065</v>
      </c>
      <c r="B181" s="48">
        <v>1</v>
      </c>
      <c r="C181" t="s">
        <v>441</v>
      </c>
      <c r="D181">
        <v>12600</v>
      </c>
      <c r="E181">
        <f>IFERROR(VLOOKUP(A181,'GASTOS 2015'!$A$9:$D$850,1,FALSE),0)</f>
        <v>101065</v>
      </c>
    </row>
    <row r="182" spans="1:5" x14ac:dyDescent="0.25">
      <c r="A182">
        <v>101056</v>
      </c>
      <c r="B182" s="48">
        <v>1</v>
      </c>
      <c r="C182" t="s">
        <v>753</v>
      </c>
      <c r="D182">
        <v>10400</v>
      </c>
      <c r="E182">
        <f>IFERROR(VLOOKUP(A182,'GASTOS 2015'!$A$9:$D$850,1,FALSE),0)</f>
        <v>101056</v>
      </c>
    </row>
    <row r="183" spans="1:5" x14ac:dyDescent="0.25">
      <c r="A183">
        <v>101087</v>
      </c>
      <c r="B183" s="48">
        <v>1</v>
      </c>
      <c r="C183" t="s">
        <v>455</v>
      </c>
      <c r="D183">
        <v>10000</v>
      </c>
      <c r="E183">
        <f>IFERROR(VLOOKUP(A183,'GASTOS 2015'!$A$9:$D$850,1,FALSE),0)</f>
        <v>0</v>
      </c>
    </row>
    <row r="184" spans="1:5" x14ac:dyDescent="0.25">
      <c r="A184">
        <v>102063</v>
      </c>
      <c r="B184" s="48">
        <v>1</v>
      </c>
      <c r="C184" t="s">
        <v>418</v>
      </c>
      <c r="D184">
        <v>10000</v>
      </c>
      <c r="E184">
        <f>IFERROR(VLOOKUP(A184,'GASTOS 2015'!$A$9:$D$850,1,FALSE),0)</f>
        <v>102063</v>
      </c>
    </row>
    <row r="185" spans="1:5" x14ac:dyDescent="0.25">
      <c r="A185">
        <v>102114</v>
      </c>
      <c r="B185" s="48">
        <v>1</v>
      </c>
      <c r="C185" t="s">
        <v>371</v>
      </c>
      <c r="D185">
        <v>9923.73</v>
      </c>
      <c r="E185">
        <f>IFERROR(VLOOKUP(A185,'GASTOS 2015'!$A$9:$D$850,1,FALSE),0)</f>
        <v>102114</v>
      </c>
    </row>
    <row r="186" spans="1:5" x14ac:dyDescent="0.25">
      <c r="A186">
        <v>132008</v>
      </c>
      <c r="B186" s="48">
        <v>1</v>
      </c>
      <c r="C186" t="s">
        <v>751</v>
      </c>
      <c r="D186">
        <v>9900</v>
      </c>
      <c r="E186">
        <f>IFERROR(VLOOKUP(A186,'GASTOS 2015'!$A$9:$D$850,1,FALSE),0)</f>
        <v>132008</v>
      </c>
    </row>
    <row r="187" spans="1:5" x14ac:dyDescent="0.25">
      <c r="A187">
        <v>102067</v>
      </c>
      <c r="B187" s="48">
        <v>1</v>
      </c>
      <c r="C187" t="s">
        <v>684</v>
      </c>
      <c r="D187">
        <v>9596.68</v>
      </c>
      <c r="E187">
        <f>IFERROR(VLOOKUP(A187,'GASTOS 2015'!$A$9:$D$850,1,FALSE),0)</f>
        <v>102067</v>
      </c>
    </row>
    <row r="188" spans="1:5" x14ac:dyDescent="0.25">
      <c r="A188">
        <v>101103</v>
      </c>
      <c r="B188" s="48">
        <v>1</v>
      </c>
      <c r="C188" t="s">
        <v>605</v>
      </c>
      <c r="D188">
        <v>9281.99</v>
      </c>
      <c r="E188">
        <f>IFERROR(VLOOKUP(A188,'GASTOS 2015'!$A$9:$D$850,1,FALSE),0)</f>
        <v>0</v>
      </c>
    </row>
    <row r="189" spans="1:5" x14ac:dyDescent="0.25">
      <c r="A189">
        <v>102009</v>
      </c>
      <c r="B189" s="48">
        <v>1</v>
      </c>
      <c r="C189" t="s">
        <v>42</v>
      </c>
      <c r="D189">
        <v>9000</v>
      </c>
      <c r="E189">
        <f>IFERROR(VLOOKUP(A189,'GASTOS 2015'!$A$9:$D$850,1,FALSE),0)</f>
        <v>102009</v>
      </c>
    </row>
    <row r="190" spans="1:5" x14ac:dyDescent="0.25">
      <c r="A190">
        <v>102046</v>
      </c>
      <c r="B190" s="48">
        <v>1</v>
      </c>
      <c r="C190" t="s">
        <v>539</v>
      </c>
      <c r="D190">
        <v>9000</v>
      </c>
      <c r="E190">
        <f>IFERROR(VLOOKUP(A190,'GASTOS 2015'!$A$9:$D$850,1,FALSE),0)</f>
        <v>102046</v>
      </c>
    </row>
    <row r="191" spans="1:5" x14ac:dyDescent="0.25">
      <c r="A191">
        <v>103022</v>
      </c>
      <c r="B191" s="48">
        <v>1</v>
      </c>
      <c r="C191" t="s">
        <v>66</v>
      </c>
      <c r="D191">
        <v>8664.82</v>
      </c>
      <c r="E191">
        <f>IFERROR(VLOOKUP(A191,'GASTOS 2015'!$A$9:$D$850,1,FALSE),0)</f>
        <v>103022</v>
      </c>
    </row>
    <row r="192" spans="1:5" x14ac:dyDescent="0.25">
      <c r="A192">
        <v>102122</v>
      </c>
      <c r="B192" s="48">
        <v>1</v>
      </c>
      <c r="C192" t="s">
        <v>685</v>
      </c>
      <c r="D192">
        <v>8653.2800000000007</v>
      </c>
      <c r="E192">
        <f>IFERROR(VLOOKUP(A192,'GASTOS 2015'!$A$9:$D$850,1,FALSE),0)</f>
        <v>102122</v>
      </c>
    </row>
    <row r="193" spans="1:5" x14ac:dyDescent="0.25">
      <c r="A193">
        <v>101070</v>
      </c>
      <c r="B193" s="48">
        <v>1</v>
      </c>
      <c r="C193" t="s">
        <v>565</v>
      </c>
      <c r="D193">
        <v>8500</v>
      </c>
      <c r="E193">
        <f>IFERROR(VLOOKUP(A193,'GASTOS 2015'!$A$9:$D$850,1,FALSE),0)</f>
        <v>0</v>
      </c>
    </row>
    <row r="194" spans="1:5" x14ac:dyDescent="0.25">
      <c r="A194">
        <v>102075</v>
      </c>
      <c r="B194" s="48">
        <v>1</v>
      </c>
      <c r="C194" t="s">
        <v>524</v>
      </c>
      <c r="D194">
        <v>8217</v>
      </c>
      <c r="E194">
        <f>IFERROR(VLOOKUP(A194,'GASTOS 2015'!$A$9:$D$850,1,FALSE),0)</f>
        <v>102075</v>
      </c>
    </row>
    <row r="195" spans="1:5" x14ac:dyDescent="0.25">
      <c r="A195">
        <v>101060</v>
      </c>
      <c r="B195" s="48">
        <v>1</v>
      </c>
      <c r="C195" t="s">
        <v>736</v>
      </c>
      <c r="D195">
        <v>8200</v>
      </c>
      <c r="E195">
        <f>IFERROR(VLOOKUP(A195,'GASTOS 2015'!$A$9:$D$850,1,FALSE),0)</f>
        <v>0</v>
      </c>
    </row>
    <row r="196" spans="1:5" x14ac:dyDescent="0.25">
      <c r="A196">
        <v>102082</v>
      </c>
      <c r="B196" s="48">
        <v>1</v>
      </c>
      <c r="C196" t="s">
        <v>491</v>
      </c>
      <c r="D196">
        <v>8000</v>
      </c>
      <c r="E196">
        <f>IFERROR(VLOOKUP(A196,'GASTOS 2015'!$A$9:$D$850,1,FALSE),0)</f>
        <v>102082</v>
      </c>
    </row>
    <row r="197" spans="1:5" x14ac:dyDescent="0.25">
      <c r="A197">
        <v>102103</v>
      </c>
      <c r="B197" s="48">
        <v>1</v>
      </c>
      <c r="C197" t="s">
        <v>522</v>
      </c>
      <c r="D197">
        <v>8000</v>
      </c>
      <c r="E197">
        <f>IFERROR(VLOOKUP(A197,'GASTOS 2015'!$A$9:$D$850,1,FALSE),0)</f>
        <v>102103</v>
      </c>
    </row>
    <row r="198" spans="1:5" x14ac:dyDescent="0.25">
      <c r="A198">
        <v>101105</v>
      </c>
      <c r="B198" s="48">
        <v>1</v>
      </c>
      <c r="C198" t="s">
        <v>509</v>
      </c>
      <c r="D198">
        <v>8000</v>
      </c>
      <c r="E198">
        <f>IFERROR(VLOOKUP(A198,'GASTOS 2015'!$A$9:$D$850,1,FALSE),0)</f>
        <v>101105</v>
      </c>
    </row>
    <row r="199" spans="1:5" x14ac:dyDescent="0.25">
      <c r="A199">
        <v>101241</v>
      </c>
      <c r="B199" s="48">
        <v>1</v>
      </c>
      <c r="C199" t="s">
        <v>735</v>
      </c>
      <c r="D199">
        <v>8000</v>
      </c>
      <c r="E199">
        <f>IFERROR(VLOOKUP(A199,'GASTOS 2015'!$A$9:$D$850,1,FALSE),0)</f>
        <v>0</v>
      </c>
    </row>
    <row r="200" spans="1:5" x14ac:dyDescent="0.25">
      <c r="A200">
        <v>102101</v>
      </c>
      <c r="B200" s="48">
        <v>1</v>
      </c>
      <c r="C200" t="s">
        <v>746</v>
      </c>
      <c r="D200">
        <v>8000</v>
      </c>
      <c r="E200">
        <f>IFERROR(VLOOKUP(A200,'GASTOS 2015'!$A$9:$D$850,1,FALSE),0)</f>
        <v>0</v>
      </c>
    </row>
    <row r="201" spans="1:5" x14ac:dyDescent="0.25">
      <c r="A201">
        <v>103019</v>
      </c>
      <c r="B201" s="48">
        <v>1</v>
      </c>
      <c r="C201" t="s">
        <v>645</v>
      </c>
      <c r="D201">
        <v>7946.17</v>
      </c>
      <c r="E201">
        <f>IFERROR(VLOOKUP(A201,'GASTOS 2015'!$A$9:$D$850,1,FALSE),0)</f>
        <v>103019</v>
      </c>
    </row>
    <row r="202" spans="1:5" x14ac:dyDescent="0.25">
      <c r="A202">
        <v>102005</v>
      </c>
      <c r="B202" s="48">
        <v>1</v>
      </c>
      <c r="C202" t="s">
        <v>41</v>
      </c>
      <c r="D202">
        <v>7913.01</v>
      </c>
      <c r="E202">
        <f>IFERROR(VLOOKUP(A202,'GASTOS 2015'!$A$9:$D$850,1,FALSE),0)</f>
        <v>102005</v>
      </c>
    </row>
    <row r="203" spans="1:5" x14ac:dyDescent="0.25">
      <c r="A203">
        <v>101062</v>
      </c>
      <c r="B203" s="48">
        <v>1</v>
      </c>
      <c r="C203" t="s">
        <v>734</v>
      </c>
      <c r="D203">
        <v>7000</v>
      </c>
      <c r="E203">
        <f>IFERROR(VLOOKUP(A203,'GASTOS 2015'!$A$9:$D$850,1,FALSE),0)</f>
        <v>0</v>
      </c>
    </row>
    <row r="204" spans="1:5" x14ac:dyDescent="0.25">
      <c r="A204">
        <v>102027</v>
      </c>
      <c r="B204" s="48">
        <v>1</v>
      </c>
      <c r="C204" t="s">
        <v>743</v>
      </c>
      <c r="D204">
        <v>7000</v>
      </c>
      <c r="E204">
        <f>IFERROR(VLOOKUP(A204,'GASTOS 2015'!$A$9:$D$850,1,FALSE),0)</f>
        <v>0</v>
      </c>
    </row>
    <row r="205" spans="1:5" x14ac:dyDescent="0.25">
      <c r="A205">
        <v>103037</v>
      </c>
      <c r="B205" s="48">
        <v>1</v>
      </c>
      <c r="C205" t="s">
        <v>469</v>
      </c>
      <c r="D205">
        <v>6706.6900000000005</v>
      </c>
      <c r="E205">
        <f>IFERROR(VLOOKUP(A205,'GASTOS 2015'!$A$9:$D$850,1,FALSE),0)</f>
        <v>103037</v>
      </c>
    </row>
    <row r="206" spans="1:5" x14ac:dyDescent="0.25">
      <c r="A206">
        <v>132013</v>
      </c>
      <c r="B206" s="48">
        <v>1</v>
      </c>
      <c r="C206" t="s">
        <v>672</v>
      </c>
      <c r="D206">
        <v>6600</v>
      </c>
      <c r="E206">
        <f>IFERROR(VLOOKUP(A206,'GASTOS 2015'!$A$9:$D$850,1,FALSE),0)</f>
        <v>132013</v>
      </c>
    </row>
    <row r="207" spans="1:5" x14ac:dyDescent="0.25">
      <c r="A207">
        <v>102061</v>
      </c>
      <c r="B207" s="48">
        <v>1</v>
      </c>
      <c r="C207" t="s">
        <v>764</v>
      </c>
      <c r="D207">
        <v>6531.31</v>
      </c>
      <c r="E207">
        <f>IFERROR(VLOOKUP(A207,'GASTOS 2015'!$A$9:$D$850,1,FALSE),0)</f>
        <v>0</v>
      </c>
    </row>
    <row r="208" spans="1:5" x14ac:dyDescent="0.25">
      <c r="A208">
        <v>102057</v>
      </c>
      <c r="B208" s="48">
        <v>1</v>
      </c>
      <c r="C208" t="s">
        <v>602</v>
      </c>
      <c r="D208">
        <v>6000</v>
      </c>
      <c r="E208">
        <f>IFERROR(VLOOKUP(A208,'GASTOS 2015'!$A$9:$D$850,1,FALSE),0)</f>
        <v>102057</v>
      </c>
    </row>
    <row r="209" spans="1:5" x14ac:dyDescent="0.25">
      <c r="A209">
        <v>102100</v>
      </c>
      <c r="B209" s="48">
        <v>1</v>
      </c>
      <c r="C209" t="s">
        <v>671</v>
      </c>
      <c r="D209">
        <v>6000</v>
      </c>
      <c r="E209">
        <f>IFERROR(VLOOKUP(A209,'GASTOS 2015'!$A$9:$D$850,1,FALSE),0)</f>
        <v>102100</v>
      </c>
    </row>
    <row r="210" spans="1:5" x14ac:dyDescent="0.25">
      <c r="A210">
        <v>102023</v>
      </c>
      <c r="B210" s="48">
        <v>1</v>
      </c>
      <c r="C210" t="s">
        <v>179</v>
      </c>
      <c r="D210">
        <v>6000</v>
      </c>
      <c r="E210">
        <f>IFERROR(VLOOKUP(A210,'GASTOS 2015'!$A$9:$D$850,1,FALSE),0)</f>
        <v>102023</v>
      </c>
    </row>
    <row r="211" spans="1:5" x14ac:dyDescent="0.25">
      <c r="A211">
        <v>102037</v>
      </c>
      <c r="B211" s="48">
        <v>1</v>
      </c>
      <c r="C211" t="s">
        <v>741</v>
      </c>
      <c r="D211">
        <v>6000</v>
      </c>
      <c r="E211">
        <f>IFERROR(VLOOKUP(A211,'GASTOS 2015'!$A$9:$D$850,1,FALSE),0)</f>
        <v>0</v>
      </c>
    </row>
    <row r="212" spans="1:5" x14ac:dyDescent="0.25">
      <c r="A212">
        <v>102105</v>
      </c>
      <c r="B212" s="48">
        <v>1</v>
      </c>
      <c r="C212" t="s">
        <v>711</v>
      </c>
      <c r="D212">
        <v>5445.59</v>
      </c>
      <c r="E212">
        <f>IFERROR(VLOOKUP(A212,'GASTOS 2015'!$A$9:$D$850,1,FALSE),0)</f>
        <v>102105</v>
      </c>
    </row>
    <row r="213" spans="1:5" x14ac:dyDescent="0.25">
      <c r="A213">
        <v>102045</v>
      </c>
      <c r="B213" s="48">
        <v>1</v>
      </c>
      <c r="C213" t="s">
        <v>311</v>
      </c>
      <c r="D213">
        <v>5176.13</v>
      </c>
      <c r="E213">
        <f>IFERROR(VLOOKUP(A213,'GASTOS 2015'!$A$9:$D$850,1,FALSE),0)</f>
        <v>102045</v>
      </c>
    </row>
    <row r="214" spans="1:5" x14ac:dyDescent="0.25">
      <c r="A214">
        <v>103015</v>
      </c>
      <c r="B214" s="48">
        <v>1</v>
      </c>
      <c r="C214" t="s">
        <v>760</v>
      </c>
      <c r="D214">
        <v>4651.5</v>
      </c>
      <c r="E214">
        <f>IFERROR(VLOOKUP(A214,'GASTOS 2015'!$A$9:$D$850,1,FALSE),0)</f>
        <v>0</v>
      </c>
    </row>
    <row r="215" spans="1:5" x14ac:dyDescent="0.25">
      <c r="A215">
        <v>101051</v>
      </c>
      <c r="B215" s="48">
        <v>1</v>
      </c>
      <c r="C215" t="s">
        <v>571</v>
      </c>
      <c r="D215">
        <v>4521.7199999999993</v>
      </c>
      <c r="E215">
        <f>IFERROR(VLOOKUP(A215,'GASTOS 2015'!$A$9:$D$850,1,FALSE),0)</f>
        <v>101051</v>
      </c>
    </row>
    <row r="216" spans="1:5" x14ac:dyDescent="0.25">
      <c r="A216">
        <v>102034</v>
      </c>
      <c r="B216" s="48">
        <v>1</v>
      </c>
      <c r="C216" t="s">
        <v>451</v>
      </c>
      <c r="D216">
        <v>4000</v>
      </c>
      <c r="E216">
        <f>IFERROR(VLOOKUP(A216,'GASTOS 2015'!$A$9:$D$850,1,FALSE),0)</f>
        <v>102034</v>
      </c>
    </row>
    <row r="217" spans="1:5" x14ac:dyDescent="0.25">
      <c r="A217">
        <v>102014</v>
      </c>
      <c r="B217" s="48">
        <v>1</v>
      </c>
      <c r="C217" t="s">
        <v>708</v>
      </c>
      <c r="D217">
        <v>3720.6</v>
      </c>
      <c r="E217">
        <f>IFERROR(VLOOKUP(A217,'GASTOS 2015'!$A$9:$D$850,1,FALSE),0)</f>
        <v>0</v>
      </c>
    </row>
    <row r="218" spans="1:5" x14ac:dyDescent="0.25">
      <c r="A218">
        <v>132016</v>
      </c>
      <c r="B218" s="48">
        <v>1</v>
      </c>
      <c r="C218" t="s">
        <v>639</v>
      </c>
      <c r="D218">
        <v>3300</v>
      </c>
      <c r="E218">
        <f>IFERROR(VLOOKUP(A218,'GASTOS 2015'!$A$9:$D$850,1,FALSE),0)</f>
        <v>132016</v>
      </c>
    </row>
    <row r="219" spans="1:5" x14ac:dyDescent="0.25">
      <c r="A219">
        <v>101102</v>
      </c>
      <c r="B219" s="48">
        <v>1</v>
      </c>
      <c r="C219" t="s">
        <v>472</v>
      </c>
      <c r="D219">
        <v>3007.81</v>
      </c>
      <c r="E219">
        <f>IFERROR(VLOOKUP(A219,'GASTOS 2015'!$A$9:$D$850,1,FALSE),0)</f>
        <v>101102</v>
      </c>
    </row>
    <row r="220" spans="1:5" x14ac:dyDescent="0.25">
      <c r="A220">
        <v>102051</v>
      </c>
      <c r="B220" s="48">
        <v>1</v>
      </c>
      <c r="C220" t="s">
        <v>665</v>
      </c>
      <c r="D220">
        <v>3000</v>
      </c>
      <c r="E220">
        <f>IFERROR(VLOOKUP(A220,'GASTOS 2015'!$A$9:$D$850,1,FALSE),0)</f>
        <v>102051</v>
      </c>
    </row>
    <row r="221" spans="1:5" x14ac:dyDescent="0.25">
      <c r="A221">
        <v>102078</v>
      </c>
      <c r="B221" s="48">
        <v>1</v>
      </c>
      <c r="C221" t="s">
        <v>668</v>
      </c>
      <c r="D221">
        <v>3000</v>
      </c>
      <c r="E221">
        <f>IFERROR(VLOOKUP(A221,'GASTOS 2015'!$A$9:$D$850,1,FALSE),0)</f>
        <v>102078</v>
      </c>
    </row>
    <row r="222" spans="1:5" x14ac:dyDescent="0.25">
      <c r="A222">
        <v>102085</v>
      </c>
      <c r="B222" s="48">
        <v>1</v>
      </c>
      <c r="C222" t="s">
        <v>725</v>
      </c>
      <c r="D222">
        <v>3000</v>
      </c>
      <c r="E222">
        <f>IFERROR(VLOOKUP(A222,'GASTOS 2015'!$A$9:$D$850,1,FALSE),0)</f>
        <v>102085</v>
      </c>
    </row>
    <row r="223" spans="1:5" x14ac:dyDescent="0.25">
      <c r="A223">
        <v>102026</v>
      </c>
      <c r="B223" s="48">
        <v>1</v>
      </c>
      <c r="C223" t="s">
        <v>744</v>
      </c>
      <c r="D223">
        <v>3000</v>
      </c>
      <c r="E223">
        <f>IFERROR(VLOOKUP(A223,'GASTOS 2015'!$A$9:$D$850,1,FALSE),0)</f>
        <v>0</v>
      </c>
    </row>
    <row r="224" spans="1:5" x14ac:dyDescent="0.25">
      <c r="A224">
        <v>102022</v>
      </c>
      <c r="B224" s="48">
        <v>1</v>
      </c>
      <c r="C224" t="s">
        <v>689</v>
      </c>
      <c r="D224">
        <v>2800</v>
      </c>
      <c r="E224">
        <f>IFERROR(VLOOKUP(A224,'GASTOS 2015'!$A$9:$D$850,1,FALSE),0)</f>
        <v>102022</v>
      </c>
    </row>
    <row r="225" spans="1:5" x14ac:dyDescent="0.25">
      <c r="A225">
        <v>101099</v>
      </c>
      <c r="B225" s="48">
        <v>1</v>
      </c>
      <c r="C225" t="s">
        <v>567</v>
      </c>
      <c r="D225">
        <v>2122.79</v>
      </c>
      <c r="E225">
        <f>IFERROR(VLOOKUP(A225,'GASTOS 2015'!$A$9:$D$850,1,FALSE),0)</f>
        <v>101099</v>
      </c>
    </row>
    <row r="226" spans="1:5" x14ac:dyDescent="0.25">
      <c r="A226">
        <v>102060</v>
      </c>
      <c r="B226" s="48">
        <v>1</v>
      </c>
      <c r="C226" t="s">
        <v>724</v>
      </c>
      <c r="D226">
        <v>2100</v>
      </c>
      <c r="E226">
        <f>IFERROR(VLOOKUP(A226,'GASTOS 2015'!$A$9:$D$850,1,FALSE),0)</f>
        <v>102060</v>
      </c>
    </row>
    <row r="227" spans="1:5" x14ac:dyDescent="0.25">
      <c r="A227">
        <v>101121</v>
      </c>
      <c r="B227" s="48">
        <v>1</v>
      </c>
      <c r="C227" t="s">
        <v>33</v>
      </c>
      <c r="D227">
        <v>2000</v>
      </c>
      <c r="E227">
        <f>IFERROR(VLOOKUP(A227,'GASTOS 2015'!$A$9:$D$850,1,FALSE),0)</f>
        <v>0</v>
      </c>
    </row>
    <row r="228" spans="1:5" x14ac:dyDescent="0.25">
      <c r="A228">
        <v>102024</v>
      </c>
      <c r="B228" s="48">
        <v>1</v>
      </c>
      <c r="C228" t="s">
        <v>723</v>
      </c>
      <c r="D228">
        <v>2000</v>
      </c>
      <c r="E228">
        <f>IFERROR(VLOOKUP(A228,'GASTOS 2015'!$A$9:$D$850,1,FALSE),0)</f>
        <v>102024</v>
      </c>
    </row>
    <row r="229" spans="1:5" x14ac:dyDescent="0.25">
      <c r="A229">
        <v>102043</v>
      </c>
      <c r="B229" s="48">
        <v>1</v>
      </c>
      <c r="C229" t="s">
        <v>537</v>
      </c>
      <c r="D229">
        <v>1302.6600000000001</v>
      </c>
      <c r="E229">
        <f>IFERROR(VLOOKUP(A229,'GASTOS 2015'!$A$9:$D$850,1,FALSE),0)</f>
        <v>102043</v>
      </c>
    </row>
    <row r="230" spans="1:5" x14ac:dyDescent="0.25">
      <c r="A230">
        <v>102108</v>
      </c>
      <c r="B230" s="48">
        <v>1</v>
      </c>
      <c r="C230" t="s">
        <v>550</v>
      </c>
      <c r="D230">
        <v>1000</v>
      </c>
      <c r="E230">
        <f>IFERROR(VLOOKUP(A230,'GASTOS 2015'!$A$9:$D$850,1,FALSE),0)</f>
        <v>102108</v>
      </c>
    </row>
    <row r="231" spans="1:5" x14ac:dyDescent="0.25">
      <c r="A231">
        <v>102013</v>
      </c>
      <c r="B231" s="48">
        <v>1</v>
      </c>
      <c r="C231" t="s">
        <v>78</v>
      </c>
      <c r="D231">
        <v>1000</v>
      </c>
      <c r="E231">
        <f>IFERROR(VLOOKUP(A231,'GASTOS 2015'!$A$9:$D$850,1,FALSE),0)</f>
        <v>102013</v>
      </c>
    </row>
    <row r="232" spans="1:5" x14ac:dyDescent="0.25">
      <c r="A232">
        <v>102113</v>
      </c>
      <c r="B232" s="48">
        <v>1</v>
      </c>
      <c r="C232" t="s">
        <v>720</v>
      </c>
      <c r="D232">
        <v>1000</v>
      </c>
      <c r="E232">
        <f>IFERROR(VLOOKUP(A232,'GASTOS 2015'!$A$9:$D$850,1,FALSE),0)</f>
        <v>102113</v>
      </c>
    </row>
    <row r="233" spans="1:5" x14ac:dyDescent="0.25">
      <c r="A233">
        <v>102059</v>
      </c>
      <c r="B233" s="48">
        <v>1</v>
      </c>
      <c r="C233" t="s">
        <v>722</v>
      </c>
      <c r="D233">
        <v>1000</v>
      </c>
      <c r="E233">
        <f>IFERROR(VLOOKUP(A233,'GASTOS 2015'!$A$9:$D$850,1,FALSE),0)</f>
        <v>102059</v>
      </c>
    </row>
    <row r="234" spans="1:5" x14ac:dyDescent="0.25">
      <c r="A234">
        <v>102095</v>
      </c>
      <c r="B234" s="48">
        <v>1</v>
      </c>
      <c r="C234" t="s">
        <v>739</v>
      </c>
      <c r="D234">
        <v>1000</v>
      </c>
      <c r="E234">
        <f>IFERROR(VLOOKUP(A234,'GASTOS 2015'!$A$9:$D$850,1,FALSE),0)</f>
        <v>0</v>
      </c>
    </row>
    <row r="235" spans="1:5" x14ac:dyDescent="0.25">
      <c r="A235">
        <v>102036</v>
      </c>
      <c r="B235" s="48">
        <v>1</v>
      </c>
      <c r="C235" t="s">
        <v>740</v>
      </c>
      <c r="D235">
        <v>1000</v>
      </c>
      <c r="E235">
        <f>IFERROR(VLOOKUP(A235,'GASTOS 2015'!$A$9:$D$850,1,FALSE),0)</f>
        <v>0</v>
      </c>
    </row>
    <row r="236" spans="1:5" x14ac:dyDescent="0.25">
      <c r="A236">
        <v>102029</v>
      </c>
      <c r="B236" s="48">
        <v>1</v>
      </c>
      <c r="C236" t="s">
        <v>742</v>
      </c>
      <c r="D236">
        <v>1000</v>
      </c>
      <c r="E236">
        <f>IFERROR(VLOOKUP(A236,'GASTOS 2015'!$A$9:$D$850,1,FALSE),0)</f>
        <v>0</v>
      </c>
    </row>
    <row r="237" spans="1:5" x14ac:dyDescent="0.25">
      <c r="A237">
        <v>102065</v>
      </c>
      <c r="B237" s="48">
        <v>1</v>
      </c>
      <c r="C237" t="s">
        <v>732</v>
      </c>
      <c r="D237">
        <v>925.04</v>
      </c>
      <c r="E237">
        <f>IFERROR(VLOOKUP(A237,'GASTOS 2015'!$A$9:$D$850,1,FALSE),0)</f>
        <v>0</v>
      </c>
    </row>
    <row r="238" spans="1:5" x14ac:dyDescent="0.25">
      <c r="A238">
        <v>103014</v>
      </c>
      <c r="B238" s="48">
        <v>1</v>
      </c>
      <c r="C238" t="s">
        <v>690</v>
      </c>
      <c r="D238">
        <v>860.15</v>
      </c>
      <c r="E238">
        <f>IFERROR(VLOOKUP(A238,'GASTOS 2015'!$A$9:$D$850,1,FALSE),0)</f>
        <v>103014</v>
      </c>
    </row>
    <row r="239" spans="1:5" x14ac:dyDescent="0.25">
      <c r="A239">
        <v>101093</v>
      </c>
      <c r="B239" s="48">
        <v>1</v>
      </c>
      <c r="C239" t="s">
        <v>494</v>
      </c>
      <c r="D239">
        <v>775.25</v>
      </c>
      <c r="E239">
        <f>IFERROR(VLOOKUP(A239,'GASTOS 2015'!$A$9:$D$850,1,FALSE),0)</f>
        <v>0</v>
      </c>
    </row>
    <row r="240" spans="1:5" x14ac:dyDescent="0.25">
      <c r="A240">
        <v>101002</v>
      </c>
      <c r="B240" s="48">
        <v>1</v>
      </c>
      <c r="C240" t="s">
        <v>752</v>
      </c>
      <c r="D240">
        <v>-575</v>
      </c>
      <c r="E240">
        <f>IFERROR(VLOOKUP(A240,'GASTOS 2015'!$A$9:$D$850,1,FALSE),0)</f>
        <v>0</v>
      </c>
    </row>
    <row r="241" spans="1:5" x14ac:dyDescent="0.25">
      <c r="A241">
        <v>209001</v>
      </c>
      <c r="B241" s="48">
        <v>2</v>
      </c>
      <c r="C241" t="s">
        <v>69</v>
      </c>
      <c r="D241">
        <v>321919663.23999995</v>
      </c>
      <c r="E241">
        <f>IFERROR(VLOOKUP(A241,'GASTOS 2015'!$A$9:$D$850,1,FALSE),0)</f>
        <v>209001</v>
      </c>
    </row>
    <row r="242" spans="1:5" x14ac:dyDescent="0.25">
      <c r="A242">
        <v>209002</v>
      </c>
      <c r="B242" s="48">
        <v>2</v>
      </c>
      <c r="C242" t="s">
        <v>70</v>
      </c>
      <c r="D242">
        <v>16589387.869999999</v>
      </c>
      <c r="E242">
        <f>IFERROR(VLOOKUP(A242,'GASTOS 2015'!$A$9:$D$850,1,FALSE),0)</f>
        <v>209002</v>
      </c>
    </row>
    <row r="243" spans="1:5" x14ac:dyDescent="0.25">
      <c r="A243">
        <v>209006</v>
      </c>
      <c r="B243" s="48">
        <v>2</v>
      </c>
      <c r="C243" t="s">
        <v>74</v>
      </c>
      <c r="D243">
        <v>8032000</v>
      </c>
      <c r="E243">
        <f>IFERROR(VLOOKUP(A243,'GASTOS 2015'!$A$9:$D$850,1,FALSE),0)</f>
        <v>209006</v>
      </c>
    </row>
    <row r="244" spans="1:5" x14ac:dyDescent="0.25">
      <c r="A244">
        <v>209122</v>
      </c>
      <c r="B244" s="48">
        <v>2</v>
      </c>
      <c r="C244" t="s">
        <v>333</v>
      </c>
      <c r="D244">
        <v>5266873.6399999997</v>
      </c>
      <c r="E244">
        <f>IFERROR(VLOOKUP(A244,'GASTOS 2015'!$A$9:$D$850,1,FALSE),0)</f>
        <v>209122</v>
      </c>
    </row>
    <row r="245" spans="1:5" x14ac:dyDescent="0.25">
      <c r="A245">
        <v>209019</v>
      </c>
      <c r="B245" s="48">
        <v>2</v>
      </c>
      <c r="C245" t="s">
        <v>390</v>
      </c>
      <c r="D245">
        <v>5011286.63</v>
      </c>
      <c r="E245">
        <f>IFERROR(VLOOKUP(A245,'GASTOS 2015'!$A$9:$D$850,1,FALSE),0)</f>
        <v>209019</v>
      </c>
    </row>
    <row r="246" spans="1:5" x14ac:dyDescent="0.25">
      <c r="A246">
        <v>209023</v>
      </c>
      <c r="B246" s="48">
        <v>2</v>
      </c>
      <c r="C246" t="s">
        <v>218</v>
      </c>
      <c r="D246">
        <v>4901895</v>
      </c>
      <c r="E246">
        <f>IFERROR(VLOOKUP(A246,'GASTOS 2015'!$A$9:$D$850,1,FALSE),0)</f>
        <v>209023</v>
      </c>
    </row>
    <row r="247" spans="1:5" x14ac:dyDescent="0.25">
      <c r="A247">
        <v>209102</v>
      </c>
      <c r="B247" s="48">
        <v>2</v>
      </c>
      <c r="C247" t="s">
        <v>355</v>
      </c>
      <c r="D247">
        <v>4408830.6399999997</v>
      </c>
      <c r="E247">
        <f>IFERROR(VLOOKUP(A247,'GASTOS 2015'!$A$9:$D$850,1,FALSE),0)</f>
        <v>209102</v>
      </c>
    </row>
    <row r="248" spans="1:5" x14ac:dyDescent="0.25">
      <c r="A248">
        <v>209039</v>
      </c>
      <c r="B248" s="48">
        <v>2</v>
      </c>
      <c r="C248" t="s">
        <v>81</v>
      </c>
      <c r="D248">
        <v>3743991.72</v>
      </c>
      <c r="E248">
        <f>IFERROR(VLOOKUP(A248,'GASTOS 2015'!$A$9:$D$850,1,FALSE),0)</f>
        <v>209039</v>
      </c>
    </row>
    <row r="249" spans="1:5" x14ac:dyDescent="0.25">
      <c r="A249">
        <v>209080</v>
      </c>
      <c r="B249" s="48">
        <v>2</v>
      </c>
      <c r="C249" t="s">
        <v>88</v>
      </c>
      <c r="D249">
        <v>3506488.08</v>
      </c>
      <c r="E249">
        <f>IFERROR(VLOOKUP(A249,'GASTOS 2015'!$A$9:$D$850,1,FALSE),0)</f>
        <v>209080</v>
      </c>
    </row>
    <row r="250" spans="1:5" x14ac:dyDescent="0.25">
      <c r="A250">
        <v>209014</v>
      </c>
      <c r="B250" s="48">
        <v>2</v>
      </c>
      <c r="C250" t="s">
        <v>77</v>
      </c>
      <c r="D250">
        <v>3491550</v>
      </c>
      <c r="E250">
        <f>IFERROR(VLOOKUP(A250,'GASTOS 2015'!$A$9:$D$850,1,FALSE),0)</f>
        <v>209014</v>
      </c>
    </row>
    <row r="251" spans="1:5" x14ac:dyDescent="0.25">
      <c r="A251">
        <v>209105</v>
      </c>
      <c r="B251" s="48">
        <v>2</v>
      </c>
      <c r="C251" t="s">
        <v>497</v>
      </c>
      <c r="D251">
        <v>3424366.86</v>
      </c>
      <c r="E251">
        <f>IFERROR(VLOOKUP(A251,'GASTOS 2015'!$A$9:$D$850,1,FALSE),0)</f>
        <v>209105</v>
      </c>
    </row>
    <row r="252" spans="1:5" x14ac:dyDescent="0.25">
      <c r="A252">
        <v>209058</v>
      </c>
      <c r="B252" s="48">
        <v>2</v>
      </c>
      <c r="C252" t="s">
        <v>331</v>
      </c>
      <c r="D252">
        <v>3390264.37</v>
      </c>
      <c r="E252">
        <f>IFERROR(VLOOKUP(A252,'GASTOS 2015'!$A$9:$D$850,1,FALSE),0)</f>
        <v>209058</v>
      </c>
    </row>
    <row r="253" spans="1:5" x14ac:dyDescent="0.25">
      <c r="A253">
        <v>209065</v>
      </c>
      <c r="B253" s="48">
        <v>2</v>
      </c>
      <c r="C253" t="s">
        <v>288</v>
      </c>
      <c r="D253">
        <v>3335488.98</v>
      </c>
      <c r="E253">
        <f>IFERROR(VLOOKUP(A253,'GASTOS 2015'!$A$9:$D$850,1,FALSE),0)</f>
        <v>209065</v>
      </c>
    </row>
    <row r="254" spans="1:5" x14ac:dyDescent="0.25">
      <c r="A254">
        <v>211001</v>
      </c>
      <c r="B254" s="48">
        <v>2</v>
      </c>
      <c r="C254" t="s">
        <v>95</v>
      </c>
      <c r="D254">
        <v>2875733.69</v>
      </c>
      <c r="E254">
        <f>IFERROR(VLOOKUP(A254,'GASTOS 2015'!$A$9:$D$850,1,FALSE),0)</f>
        <v>211001</v>
      </c>
    </row>
    <row r="255" spans="1:5" x14ac:dyDescent="0.25">
      <c r="A255">
        <v>209047</v>
      </c>
      <c r="B255" s="48">
        <v>2</v>
      </c>
      <c r="C255" t="s">
        <v>354</v>
      </c>
      <c r="D255">
        <v>2865937.06</v>
      </c>
      <c r="E255">
        <f>IFERROR(VLOOKUP(A255,'GASTOS 2015'!$A$9:$D$850,1,FALSE),0)</f>
        <v>209047</v>
      </c>
    </row>
    <row r="256" spans="1:5" x14ac:dyDescent="0.25">
      <c r="A256">
        <v>209101</v>
      </c>
      <c r="B256" s="48">
        <v>2</v>
      </c>
      <c r="C256" t="s">
        <v>430</v>
      </c>
      <c r="D256">
        <v>2671124.54</v>
      </c>
      <c r="E256">
        <f>IFERROR(VLOOKUP(A256,'GASTOS 2015'!$A$9:$D$850,1,FALSE),0)</f>
        <v>209101</v>
      </c>
    </row>
    <row r="257" spans="1:5" x14ac:dyDescent="0.25">
      <c r="A257">
        <v>209083</v>
      </c>
      <c r="B257" s="48">
        <v>2</v>
      </c>
      <c r="C257" t="s">
        <v>473</v>
      </c>
      <c r="D257">
        <v>2265568.94</v>
      </c>
      <c r="E257">
        <f>IFERROR(VLOOKUP(A257,'GASTOS 2015'!$A$9:$D$850,1,FALSE),0)</f>
        <v>209083</v>
      </c>
    </row>
    <row r="258" spans="1:5" x14ac:dyDescent="0.25">
      <c r="A258">
        <v>209113</v>
      </c>
      <c r="B258" s="48">
        <v>2</v>
      </c>
      <c r="C258" t="s">
        <v>527</v>
      </c>
      <c r="D258">
        <v>2189056.0499999998</v>
      </c>
      <c r="E258">
        <f>IFERROR(VLOOKUP(A258,'GASTOS 2015'!$A$9:$D$850,1,FALSE),0)</f>
        <v>209113</v>
      </c>
    </row>
    <row r="259" spans="1:5" x14ac:dyDescent="0.25">
      <c r="A259">
        <v>209040</v>
      </c>
      <c r="B259" s="48">
        <v>2</v>
      </c>
      <c r="C259" t="s">
        <v>82</v>
      </c>
      <c r="D259">
        <v>2004732.01</v>
      </c>
      <c r="E259">
        <f>IFERROR(VLOOKUP(A259,'GASTOS 2015'!$A$9:$D$850,1,FALSE),0)</f>
        <v>209040</v>
      </c>
    </row>
    <row r="260" spans="1:5" x14ac:dyDescent="0.25">
      <c r="A260">
        <v>209053</v>
      </c>
      <c r="B260" s="48">
        <v>2</v>
      </c>
      <c r="C260" t="s">
        <v>85</v>
      </c>
      <c r="D260">
        <v>1865255.72</v>
      </c>
      <c r="E260">
        <f>IFERROR(VLOOKUP(A260,'GASTOS 2015'!$A$9:$D$850,1,FALSE),0)</f>
        <v>209053</v>
      </c>
    </row>
    <row r="261" spans="1:5" x14ac:dyDescent="0.25">
      <c r="A261">
        <v>209042</v>
      </c>
      <c r="B261" s="48">
        <v>2</v>
      </c>
      <c r="C261" t="s">
        <v>307</v>
      </c>
      <c r="D261">
        <v>1629084.98</v>
      </c>
      <c r="E261">
        <f>IFERROR(VLOOKUP(A261,'GASTOS 2015'!$A$9:$D$850,1,FALSE),0)</f>
        <v>209042</v>
      </c>
    </row>
    <row r="262" spans="1:5" x14ac:dyDescent="0.25">
      <c r="A262">
        <v>209108</v>
      </c>
      <c r="B262" s="48">
        <v>2</v>
      </c>
      <c r="C262" t="s">
        <v>461</v>
      </c>
      <c r="D262">
        <v>1481881</v>
      </c>
      <c r="E262">
        <f>IFERROR(VLOOKUP(A262,'GASTOS 2015'!$A$9:$D$850,1,FALSE),0)</f>
        <v>209108</v>
      </c>
    </row>
    <row r="263" spans="1:5" x14ac:dyDescent="0.25">
      <c r="A263">
        <v>209041</v>
      </c>
      <c r="B263" s="48">
        <v>2</v>
      </c>
      <c r="C263" t="s">
        <v>347</v>
      </c>
      <c r="D263">
        <v>1396107.91</v>
      </c>
      <c r="E263">
        <f>IFERROR(VLOOKUP(A263,'GASTOS 2015'!$A$9:$D$850,1,FALSE),0)</f>
        <v>209041</v>
      </c>
    </row>
    <row r="264" spans="1:5" x14ac:dyDescent="0.25">
      <c r="A264">
        <v>209082</v>
      </c>
      <c r="B264" s="48">
        <v>2</v>
      </c>
      <c r="C264" t="s">
        <v>89</v>
      </c>
      <c r="D264">
        <v>1375925.17</v>
      </c>
      <c r="E264">
        <f>IFERROR(VLOOKUP(A264,'GASTOS 2015'!$A$9:$D$850,1,FALSE),0)</f>
        <v>209082</v>
      </c>
    </row>
    <row r="265" spans="1:5" x14ac:dyDescent="0.25">
      <c r="A265">
        <v>209046</v>
      </c>
      <c r="B265" s="48">
        <v>2</v>
      </c>
      <c r="C265" t="s">
        <v>353</v>
      </c>
      <c r="D265">
        <v>1289652.8500000001</v>
      </c>
      <c r="E265">
        <f>IFERROR(VLOOKUP(A265,'GASTOS 2015'!$A$9:$D$850,1,FALSE),0)</f>
        <v>209046</v>
      </c>
    </row>
    <row r="266" spans="1:5" x14ac:dyDescent="0.25">
      <c r="A266">
        <v>209086</v>
      </c>
      <c r="B266" s="48">
        <v>2</v>
      </c>
      <c r="C266" t="s">
        <v>91</v>
      </c>
      <c r="D266">
        <v>1287585</v>
      </c>
      <c r="E266">
        <f>IFERROR(VLOOKUP(A266,'GASTOS 2015'!$A$9:$D$850,1,FALSE),0)</f>
        <v>209086</v>
      </c>
    </row>
    <row r="267" spans="1:5" x14ac:dyDescent="0.25">
      <c r="A267">
        <v>209090</v>
      </c>
      <c r="B267" s="48">
        <v>2</v>
      </c>
      <c r="C267" t="s">
        <v>453</v>
      </c>
      <c r="D267">
        <v>1097607.67</v>
      </c>
      <c r="E267">
        <f>IFERROR(VLOOKUP(A267,'GASTOS 2015'!$A$9:$D$850,1,FALSE),0)</f>
        <v>209090</v>
      </c>
    </row>
    <row r="268" spans="1:5" x14ac:dyDescent="0.25">
      <c r="A268">
        <v>209005</v>
      </c>
      <c r="B268" s="48">
        <v>2</v>
      </c>
      <c r="C268" t="s">
        <v>73</v>
      </c>
      <c r="D268">
        <v>1079089.2</v>
      </c>
      <c r="E268">
        <f>IFERROR(VLOOKUP(A268,'GASTOS 2015'!$A$9:$D$850,1,FALSE),0)</f>
        <v>209005</v>
      </c>
    </row>
    <row r="269" spans="1:5" x14ac:dyDescent="0.25">
      <c r="A269">
        <v>209013</v>
      </c>
      <c r="B269" s="48">
        <v>2</v>
      </c>
      <c r="C269" t="s">
        <v>304</v>
      </c>
      <c r="D269">
        <v>1062120</v>
      </c>
      <c r="E269">
        <f>IFERROR(VLOOKUP(A269,'GASTOS 2015'!$A$9:$D$850,1,FALSE),0)</f>
        <v>209013</v>
      </c>
    </row>
    <row r="270" spans="1:5" x14ac:dyDescent="0.25">
      <c r="A270">
        <v>209063</v>
      </c>
      <c r="B270" s="48">
        <v>2</v>
      </c>
      <c r="C270" t="s">
        <v>310</v>
      </c>
      <c r="D270">
        <v>1053754.54</v>
      </c>
      <c r="E270">
        <f>IFERROR(VLOOKUP(A270,'GASTOS 2015'!$A$9:$D$850,1,FALSE),0)</f>
        <v>209063</v>
      </c>
    </row>
    <row r="271" spans="1:5" x14ac:dyDescent="0.25">
      <c r="A271">
        <v>209084</v>
      </c>
      <c r="B271" s="48">
        <v>2</v>
      </c>
      <c r="C271" t="s">
        <v>90</v>
      </c>
      <c r="D271">
        <v>1051179</v>
      </c>
      <c r="E271">
        <f>IFERROR(VLOOKUP(A271,'GASTOS 2015'!$A$9:$D$850,1,FALSE),0)</f>
        <v>209084</v>
      </c>
    </row>
    <row r="272" spans="1:5" x14ac:dyDescent="0.25">
      <c r="A272">
        <v>209075</v>
      </c>
      <c r="B272" s="48">
        <v>2</v>
      </c>
      <c r="C272" t="s">
        <v>294</v>
      </c>
      <c r="D272">
        <v>1040518.9</v>
      </c>
      <c r="E272">
        <f>IFERROR(VLOOKUP(A272,'GASTOS 2015'!$A$9:$D$850,1,FALSE),0)</f>
        <v>209075</v>
      </c>
    </row>
    <row r="273" spans="1:5" x14ac:dyDescent="0.25">
      <c r="A273">
        <v>209119</v>
      </c>
      <c r="B273" s="48">
        <v>2</v>
      </c>
      <c r="C273" t="s">
        <v>443</v>
      </c>
      <c r="D273">
        <v>1013297</v>
      </c>
      <c r="E273">
        <f>IFERROR(VLOOKUP(A273,'GASTOS 2015'!$A$9:$D$850,1,FALSE),0)</f>
        <v>209119</v>
      </c>
    </row>
    <row r="274" spans="1:5" x14ac:dyDescent="0.25">
      <c r="A274">
        <v>209125</v>
      </c>
      <c r="B274" s="48">
        <v>2</v>
      </c>
      <c r="C274" t="s">
        <v>557</v>
      </c>
      <c r="D274">
        <v>902757.38</v>
      </c>
      <c r="E274">
        <f>IFERROR(VLOOKUP(A274,'GASTOS 2015'!$A$9:$D$850,1,FALSE),0)</f>
        <v>209125</v>
      </c>
    </row>
    <row r="275" spans="1:5" x14ac:dyDescent="0.25">
      <c r="A275">
        <v>209118</v>
      </c>
      <c r="B275" s="48">
        <v>2</v>
      </c>
      <c r="C275" t="s">
        <v>588</v>
      </c>
      <c r="D275">
        <v>861506.41999999993</v>
      </c>
      <c r="E275">
        <f>IFERROR(VLOOKUP(A275,'GASTOS 2015'!$A$9:$D$850,1,FALSE),0)</f>
        <v>209118</v>
      </c>
    </row>
    <row r="276" spans="1:5" x14ac:dyDescent="0.25">
      <c r="A276">
        <v>209036</v>
      </c>
      <c r="B276" s="48">
        <v>2</v>
      </c>
      <c r="C276" t="s">
        <v>80</v>
      </c>
      <c r="D276">
        <v>853803</v>
      </c>
      <c r="E276">
        <f>IFERROR(VLOOKUP(A276,'GASTOS 2015'!$A$9:$D$850,1,FALSE),0)</f>
        <v>209036</v>
      </c>
    </row>
    <row r="277" spans="1:5" x14ac:dyDescent="0.25">
      <c r="A277">
        <v>209020</v>
      </c>
      <c r="B277" s="48">
        <v>2</v>
      </c>
      <c r="C277" t="s">
        <v>344</v>
      </c>
      <c r="D277">
        <v>819238.22</v>
      </c>
      <c r="E277">
        <f>IFERROR(VLOOKUP(A277,'GASTOS 2015'!$A$9:$D$850,1,FALSE),0)</f>
        <v>209020</v>
      </c>
    </row>
    <row r="278" spans="1:5" x14ac:dyDescent="0.25">
      <c r="A278">
        <v>209107</v>
      </c>
      <c r="B278" s="48">
        <v>2</v>
      </c>
      <c r="C278" t="s">
        <v>442</v>
      </c>
      <c r="D278">
        <v>757651.84</v>
      </c>
      <c r="E278">
        <f>IFERROR(VLOOKUP(A278,'GASTOS 2015'!$A$9:$D$850,1,FALSE),0)</f>
        <v>209107</v>
      </c>
    </row>
    <row r="279" spans="1:5" x14ac:dyDescent="0.25">
      <c r="A279">
        <v>209050</v>
      </c>
      <c r="B279" s="48">
        <v>2</v>
      </c>
      <c r="C279" t="s">
        <v>84</v>
      </c>
      <c r="D279">
        <v>735073.88</v>
      </c>
      <c r="E279">
        <f>IFERROR(VLOOKUP(A279,'GASTOS 2015'!$A$9:$D$850,1,FALSE),0)</f>
        <v>209050</v>
      </c>
    </row>
    <row r="280" spans="1:5" x14ac:dyDescent="0.25">
      <c r="A280">
        <v>209017</v>
      </c>
      <c r="B280" s="48">
        <v>2</v>
      </c>
      <c r="C280" t="s">
        <v>396</v>
      </c>
      <c r="D280">
        <v>721134.92</v>
      </c>
      <c r="E280">
        <f>IFERROR(VLOOKUP(A280,'GASTOS 2015'!$A$9:$D$850,1,FALSE),0)</f>
        <v>209017</v>
      </c>
    </row>
    <row r="281" spans="1:5" x14ac:dyDescent="0.25">
      <c r="A281">
        <v>209116</v>
      </c>
      <c r="B281" s="48">
        <v>2</v>
      </c>
      <c r="C281" t="s">
        <v>586</v>
      </c>
      <c r="D281">
        <v>704591.71</v>
      </c>
      <c r="E281">
        <f>IFERROR(VLOOKUP(A281,'GASTOS 2015'!$A$9:$D$850,1,FALSE),0)</f>
        <v>209116</v>
      </c>
    </row>
    <row r="282" spans="1:5" x14ac:dyDescent="0.25">
      <c r="A282">
        <v>209008</v>
      </c>
      <c r="B282" s="48">
        <v>2</v>
      </c>
      <c r="C282" t="s">
        <v>76</v>
      </c>
      <c r="D282">
        <v>666943</v>
      </c>
      <c r="E282">
        <f>IFERROR(VLOOKUP(A282,'GASTOS 2015'!$A$9:$D$850,1,FALSE),0)</f>
        <v>209008</v>
      </c>
    </row>
    <row r="283" spans="1:5" x14ac:dyDescent="0.25">
      <c r="A283">
        <v>209026</v>
      </c>
      <c r="B283" s="48">
        <v>2</v>
      </c>
      <c r="C283" t="s">
        <v>592</v>
      </c>
      <c r="D283">
        <v>663441.04</v>
      </c>
      <c r="E283">
        <f>IFERROR(VLOOKUP(A283,'GASTOS 2015'!$A$9:$D$850,1,FALSE),0)</f>
        <v>209026</v>
      </c>
    </row>
    <row r="284" spans="1:5" x14ac:dyDescent="0.25">
      <c r="A284">
        <v>209077</v>
      </c>
      <c r="B284" s="48">
        <v>2</v>
      </c>
      <c r="C284" t="s">
        <v>314</v>
      </c>
      <c r="D284">
        <v>661900.24</v>
      </c>
      <c r="E284">
        <f>IFERROR(VLOOKUP(A284,'GASTOS 2015'!$A$9:$D$850,1,FALSE),0)</f>
        <v>209077</v>
      </c>
    </row>
    <row r="285" spans="1:5" x14ac:dyDescent="0.25">
      <c r="A285">
        <v>209004</v>
      </c>
      <c r="B285" s="48">
        <v>2</v>
      </c>
      <c r="C285" t="s">
        <v>72</v>
      </c>
      <c r="D285">
        <v>583231.08000000007</v>
      </c>
      <c r="E285">
        <f>IFERROR(VLOOKUP(A285,'GASTOS 2015'!$A$9:$D$850,1,FALSE),0)</f>
        <v>209004</v>
      </c>
    </row>
    <row r="286" spans="1:5" x14ac:dyDescent="0.25">
      <c r="A286">
        <v>209025</v>
      </c>
      <c r="B286" s="48">
        <v>2</v>
      </c>
      <c r="C286" t="s">
        <v>359</v>
      </c>
      <c r="D286">
        <v>568425.63</v>
      </c>
      <c r="E286">
        <f>IFERROR(VLOOKUP(A286,'GASTOS 2015'!$A$9:$D$850,1,FALSE),0)</f>
        <v>209025</v>
      </c>
    </row>
    <row r="287" spans="1:5" x14ac:dyDescent="0.25">
      <c r="A287">
        <v>209124</v>
      </c>
      <c r="B287" s="48">
        <v>2</v>
      </c>
      <c r="C287" t="s">
        <v>562</v>
      </c>
      <c r="D287">
        <v>557609.67000000004</v>
      </c>
      <c r="E287">
        <f>IFERROR(VLOOKUP(A287,'GASTOS 2015'!$A$9:$D$850,1,FALSE),0)</f>
        <v>209124</v>
      </c>
    </row>
    <row r="288" spans="1:5" x14ac:dyDescent="0.25">
      <c r="A288">
        <v>209052</v>
      </c>
      <c r="B288" s="48">
        <v>2</v>
      </c>
      <c r="C288" t="s">
        <v>309</v>
      </c>
      <c r="D288">
        <v>550393</v>
      </c>
      <c r="E288">
        <f>IFERROR(VLOOKUP(A288,'GASTOS 2015'!$A$9:$D$850,1,FALSE),0)</f>
        <v>209052</v>
      </c>
    </row>
    <row r="289" spans="1:5" x14ac:dyDescent="0.25">
      <c r="A289">
        <v>209045</v>
      </c>
      <c r="B289" s="48">
        <v>2</v>
      </c>
      <c r="C289" t="s">
        <v>308</v>
      </c>
      <c r="D289">
        <v>547870</v>
      </c>
      <c r="E289">
        <f>IFERROR(VLOOKUP(A289,'GASTOS 2015'!$A$9:$D$850,1,FALSE),0)</f>
        <v>209045</v>
      </c>
    </row>
    <row r="290" spans="1:5" x14ac:dyDescent="0.25">
      <c r="A290">
        <v>209068</v>
      </c>
      <c r="B290" s="48">
        <v>2</v>
      </c>
      <c r="C290" t="s">
        <v>332</v>
      </c>
      <c r="D290">
        <v>544879.54</v>
      </c>
      <c r="E290">
        <f>IFERROR(VLOOKUP(A290,'GASTOS 2015'!$A$9:$D$850,1,FALSE),0)</f>
        <v>209068</v>
      </c>
    </row>
    <row r="291" spans="1:5" x14ac:dyDescent="0.25">
      <c r="A291">
        <v>209029</v>
      </c>
      <c r="B291" s="48">
        <v>2</v>
      </c>
      <c r="C291" t="s">
        <v>560</v>
      </c>
      <c r="D291">
        <v>541324</v>
      </c>
      <c r="E291">
        <f>IFERROR(VLOOKUP(A291,'GASTOS 2015'!$A$9:$D$850,1,FALSE),0)</f>
        <v>209029</v>
      </c>
    </row>
    <row r="292" spans="1:5" x14ac:dyDescent="0.25">
      <c r="A292">
        <v>209098</v>
      </c>
      <c r="B292" s="48">
        <v>2</v>
      </c>
      <c r="C292" t="s">
        <v>554</v>
      </c>
      <c r="D292">
        <v>537314.57999999996</v>
      </c>
      <c r="E292">
        <f>IFERROR(VLOOKUP(A292,'GASTOS 2015'!$A$9:$D$850,1,FALSE),0)</f>
        <v>209098</v>
      </c>
    </row>
    <row r="293" spans="1:5" x14ac:dyDescent="0.25">
      <c r="A293">
        <v>209131</v>
      </c>
      <c r="B293" s="48">
        <v>2</v>
      </c>
      <c r="C293" t="s">
        <v>436</v>
      </c>
      <c r="D293">
        <v>511315</v>
      </c>
      <c r="E293">
        <f>IFERROR(VLOOKUP(A293,'GASTOS 2015'!$A$9:$D$850,1,FALSE),0)</f>
        <v>209131</v>
      </c>
    </row>
    <row r="294" spans="1:5" x14ac:dyDescent="0.25">
      <c r="A294">
        <v>209111</v>
      </c>
      <c r="B294" s="48">
        <v>2</v>
      </c>
      <c r="C294" t="s">
        <v>431</v>
      </c>
      <c r="D294">
        <v>506124.15</v>
      </c>
      <c r="E294">
        <f>IFERROR(VLOOKUP(A294,'GASTOS 2015'!$A$9:$D$850,1,FALSE),0)</f>
        <v>209111</v>
      </c>
    </row>
    <row r="295" spans="1:5" x14ac:dyDescent="0.25">
      <c r="A295">
        <v>209009</v>
      </c>
      <c r="B295" s="48">
        <v>2</v>
      </c>
      <c r="C295" t="s">
        <v>342</v>
      </c>
      <c r="D295">
        <v>497710</v>
      </c>
      <c r="E295">
        <f>IFERROR(VLOOKUP(A295,'GASTOS 2015'!$A$9:$D$850,1,FALSE),0)</f>
        <v>209009</v>
      </c>
    </row>
    <row r="296" spans="1:5" x14ac:dyDescent="0.25">
      <c r="A296">
        <v>209072</v>
      </c>
      <c r="B296" s="48">
        <v>2</v>
      </c>
      <c r="C296" t="s">
        <v>487</v>
      </c>
      <c r="D296">
        <v>495132.27</v>
      </c>
      <c r="E296">
        <f>IFERROR(VLOOKUP(A296,'GASTOS 2015'!$A$9:$D$850,1,FALSE),0)</f>
        <v>209072</v>
      </c>
    </row>
    <row r="297" spans="1:5" x14ac:dyDescent="0.25">
      <c r="A297">
        <v>209064</v>
      </c>
      <c r="B297" s="48">
        <v>2</v>
      </c>
      <c r="C297" t="s">
        <v>311</v>
      </c>
      <c r="D297">
        <v>478330</v>
      </c>
      <c r="E297">
        <f>IFERROR(VLOOKUP(A297,'GASTOS 2015'!$A$9:$D$850,1,FALSE),0)</f>
        <v>209064</v>
      </c>
    </row>
    <row r="298" spans="1:5" x14ac:dyDescent="0.25">
      <c r="A298">
        <v>209067</v>
      </c>
      <c r="B298" s="48">
        <v>2</v>
      </c>
      <c r="C298" t="s">
        <v>515</v>
      </c>
      <c r="D298">
        <v>476002.42</v>
      </c>
      <c r="E298">
        <f>IFERROR(VLOOKUP(A298,'GASTOS 2015'!$A$9:$D$850,1,FALSE),0)</f>
        <v>209067</v>
      </c>
    </row>
    <row r="299" spans="1:5" x14ac:dyDescent="0.25">
      <c r="A299">
        <v>209028</v>
      </c>
      <c r="B299" s="48">
        <v>2</v>
      </c>
      <c r="C299" t="s">
        <v>750</v>
      </c>
      <c r="D299">
        <v>471320</v>
      </c>
      <c r="E299">
        <f>IFERROR(VLOOKUP(A299,'GASTOS 2015'!$A$9:$D$850,1,FALSE),0)</f>
        <v>0</v>
      </c>
    </row>
    <row r="300" spans="1:5" x14ac:dyDescent="0.25">
      <c r="A300">
        <v>209121</v>
      </c>
      <c r="B300" s="48">
        <v>2</v>
      </c>
      <c r="C300" t="s">
        <v>584</v>
      </c>
      <c r="D300">
        <v>466500</v>
      </c>
      <c r="E300">
        <f>IFERROR(VLOOKUP(A300,'GASTOS 2015'!$A$9:$D$850,1,FALSE),0)</f>
        <v>209121</v>
      </c>
    </row>
    <row r="301" spans="1:5" x14ac:dyDescent="0.25">
      <c r="A301">
        <v>209081</v>
      </c>
      <c r="B301" s="48">
        <v>2</v>
      </c>
      <c r="C301" t="s">
        <v>556</v>
      </c>
      <c r="D301">
        <v>431400.95</v>
      </c>
      <c r="E301">
        <f>IFERROR(VLOOKUP(A301,'GASTOS 2015'!$A$9:$D$850,1,FALSE),0)</f>
        <v>209081</v>
      </c>
    </row>
    <row r="302" spans="1:5" x14ac:dyDescent="0.25">
      <c r="A302">
        <v>209096</v>
      </c>
      <c r="B302" s="48">
        <v>2</v>
      </c>
      <c r="C302" t="s">
        <v>499</v>
      </c>
      <c r="D302">
        <v>426100.21</v>
      </c>
      <c r="E302">
        <f>IFERROR(VLOOKUP(A302,'GASTOS 2015'!$A$9:$D$850,1,FALSE),0)</f>
        <v>209096</v>
      </c>
    </row>
    <row r="303" spans="1:5" x14ac:dyDescent="0.25">
      <c r="A303">
        <v>209079</v>
      </c>
      <c r="B303" s="48">
        <v>2</v>
      </c>
      <c r="C303" t="s">
        <v>356</v>
      </c>
      <c r="D303">
        <v>409438.51</v>
      </c>
      <c r="E303">
        <f>IFERROR(VLOOKUP(A303,'GASTOS 2015'!$A$9:$D$850,1,FALSE),0)</f>
        <v>209079</v>
      </c>
    </row>
    <row r="304" spans="1:5" x14ac:dyDescent="0.25">
      <c r="A304">
        <v>209088</v>
      </c>
      <c r="B304" s="48">
        <v>2</v>
      </c>
      <c r="C304" t="s">
        <v>203</v>
      </c>
      <c r="D304">
        <v>406431.63</v>
      </c>
      <c r="E304">
        <f>IFERROR(VLOOKUP(A304,'GASTOS 2015'!$A$9:$D$850,1,FALSE),0)</f>
        <v>209088</v>
      </c>
    </row>
    <row r="305" spans="1:5" x14ac:dyDescent="0.25">
      <c r="A305">
        <v>209055</v>
      </c>
      <c r="B305" s="48">
        <v>2</v>
      </c>
      <c r="C305" t="s">
        <v>361</v>
      </c>
      <c r="D305">
        <v>377918.78</v>
      </c>
      <c r="E305">
        <f>IFERROR(VLOOKUP(A305,'GASTOS 2015'!$A$9:$D$850,1,FALSE),0)</f>
        <v>209055</v>
      </c>
    </row>
    <row r="306" spans="1:5" x14ac:dyDescent="0.25">
      <c r="A306">
        <v>209097</v>
      </c>
      <c r="B306" s="48">
        <v>2</v>
      </c>
      <c r="C306" t="s">
        <v>528</v>
      </c>
      <c r="D306">
        <v>374050.89</v>
      </c>
      <c r="E306">
        <f>IFERROR(VLOOKUP(A306,'GASTOS 2015'!$A$9:$D$850,1,FALSE),0)</f>
        <v>209097</v>
      </c>
    </row>
    <row r="307" spans="1:5" x14ac:dyDescent="0.25">
      <c r="A307">
        <v>209018</v>
      </c>
      <c r="B307" s="48">
        <v>2</v>
      </c>
      <c r="C307" t="s">
        <v>343</v>
      </c>
      <c r="D307">
        <v>360521.78</v>
      </c>
      <c r="E307">
        <f>IFERROR(VLOOKUP(A307,'GASTOS 2015'!$A$9:$D$850,1,FALSE),0)</f>
        <v>209018</v>
      </c>
    </row>
    <row r="308" spans="1:5" x14ac:dyDescent="0.25">
      <c r="A308">
        <v>209033</v>
      </c>
      <c r="B308" s="48">
        <v>2</v>
      </c>
      <c r="C308" t="s">
        <v>345</v>
      </c>
      <c r="D308">
        <v>351640</v>
      </c>
      <c r="E308">
        <f>IFERROR(VLOOKUP(A308,'GASTOS 2015'!$A$9:$D$850,1,FALSE),0)</f>
        <v>209033</v>
      </c>
    </row>
    <row r="309" spans="1:5" x14ac:dyDescent="0.25">
      <c r="A309">
        <v>209106</v>
      </c>
      <c r="B309" s="48">
        <v>2</v>
      </c>
      <c r="C309" t="s">
        <v>505</v>
      </c>
      <c r="D309">
        <v>343814.22</v>
      </c>
      <c r="E309">
        <f>IFERROR(VLOOKUP(A309,'GASTOS 2015'!$A$9:$D$850,1,FALSE),0)</f>
        <v>209106</v>
      </c>
    </row>
    <row r="310" spans="1:5" x14ac:dyDescent="0.25">
      <c r="A310">
        <v>209087</v>
      </c>
      <c r="B310" s="48">
        <v>2</v>
      </c>
      <c r="C310" t="s">
        <v>216</v>
      </c>
      <c r="D310">
        <v>329070.62</v>
      </c>
      <c r="E310">
        <f>IFERROR(VLOOKUP(A310,'GASTOS 2015'!$A$9:$D$850,1,FALSE),0)</f>
        <v>209087</v>
      </c>
    </row>
    <row r="311" spans="1:5" x14ac:dyDescent="0.25">
      <c r="A311">
        <v>209021</v>
      </c>
      <c r="B311" s="48">
        <v>2</v>
      </c>
      <c r="C311" t="s">
        <v>306</v>
      </c>
      <c r="D311">
        <v>327144.46999999997</v>
      </c>
      <c r="E311">
        <f>IFERROR(VLOOKUP(A311,'GASTOS 2015'!$A$9:$D$850,1,FALSE),0)</f>
        <v>209021</v>
      </c>
    </row>
    <row r="312" spans="1:5" x14ac:dyDescent="0.25">
      <c r="A312">
        <v>209103</v>
      </c>
      <c r="B312" s="48">
        <v>2</v>
      </c>
      <c r="C312" t="s">
        <v>587</v>
      </c>
      <c r="D312">
        <v>319125.73</v>
      </c>
      <c r="E312">
        <f>IFERROR(VLOOKUP(A312,'GASTOS 2015'!$A$9:$D$850,1,FALSE),0)</f>
        <v>209103</v>
      </c>
    </row>
    <row r="313" spans="1:5" x14ac:dyDescent="0.25">
      <c r="A313">
        <v>209007</v>
      </c>
      <c r="B313" s="48">
        <v>2</v>
      </c>
      <c r="C313" t="s">
        <v>75</v>
      </c>
      <c r="D313">
        <v>313329.40999999997</v>
      </c>
      <c r="E313">
        <f>IFERROR(VLOOKUP(A313,'GASTOS 2015'!$A$9:$D$850,1,FALSE),0)</f>
        <v>209007</v>
      </c>
    </row>
    <row r="314" spans="1:5" x14ac:dyDescent="0.25">
      <c r="A314">
        <v>209015</v>
      </c>
      <c r="B314" s="48">
        <v>2</v>
      </c>
      <c r="C314" t="s">
        <v>525</v>
      </c>
      <c r="D314">
        <v>312121.19</v>
      </c>
      <c r="E314">
        <f>IFERROR(VLOOKUP(A314,'GASTOS 2015'!$A$9:$D$850,1,FALSE),0)</f>
        <v>209015</v>
      </c>
    </row>
    <row r="315" spans="1:5" x14ac:dyDescent="0.25">
      <c r="A315">
        <v>209094</v>
      </c>
      <c r="B315" s="48">
        <v>2</v>
      </c>
      <c r="C315" t="s">
        <v>93</v>
      </c>
      <c r="D315">
        <v>309527.71999999997</v>
      </c>
      <c r="E315">
        <f>IFERROR(VLOOKUP(A315,'GASTOS 2015'!$A$9:$D$850,1,FALSE),0)</f>
        <v>209094</v>
      </c>
    </row>
    <row r="316" spans="1:5" x14ac:dyDescent="0.25">
      <c r="A316">
        <v>209048</v>
      </c>
      <c r="B316" s="48">
        <v>2</v>
      </c>
      <c r="C316" t="s">
        <v>83</v>
      </c>
      <c r="D316">
        <v>307597.69</v>
      </c>
      <c r="E316">
        <f>IFERROR(VLOOKUP(A316,'GASTOS 2015'!$A$9:$D$850,1,FALSE),0)</f>
        <v>209048</v>
      </c>
    </row>
    <row r="317" spans="1:5" x14ac:dyDescent="0.25">
      <c r="A317">
        <v>209070</v>
      </c>
      <c r="B317" s="48">
        <v>2</v>
      </c>
      <c r="C317" t="s">
        <v>87</v>
      </c>
      <c r="D317">
        <v>304145.45999999996</v>
      </c>
      <c r="E317">
        <f>IFERROR(VLOOKUP(A317,'GASTOS 2015'!$A$9:$D$850,1,FALSE),0)</f>
        <v>209070</v>
      </c>
    </row>
    <row r="318" spans="1:5" x14ac:dyDescent="0.25">
      <c r="A318">
        <v>209112</v>
      </c>
      <c r="B318" s="48">
        <v>2</v>
      </c>
      <c r="C318" t="s">
        <v>558</v>
      </c>
      <c r="D318">
        <v>300381.13</v>
      </c>
      <c r="E318">
        <f>IFERROR(VLOOKUP(A318,'GASTOS 2015'!$A$9:$D$850,1,FALSE),0)</f>
        <v>209112</v>
      </c>
    </row>
    <row r="319" spans="1:5" x14ac:dyDescent="0.25">
      <c r="A319">
        <v>209003</v>
      </c>
      <c r="B319" s="48">
        <v>2</v>
      </c>
      <c r="C319" t="s">
        <v>71</v>
      </c>
      <c r="D319">
        <v>294824.58999999997</v>
      </c>
      <c r="E319">
        <f>IFERROR(VLOOKUP(A319,'GASTOS 2015'!$A$9:$D$850,1,FALSE),0)</f>
        <v>209003</v>
      </c>
    </row>
    <row r="320" spans="1:5" x14ac:dyDescent="0.25">
      <c r="A320">
        <v>209035</v>
      </c>
      <c r="B320" s="48">
        <v>2</v>
      </c>
      <c r="C320" t="s">
        <v>452</v>
      </c>
      <c r="D320">
        <v>285366.61</v>
      </c>
      <c r="E320">
        <f>IFERROR(VLOOKUP(A320,'GASTOS 2015'!$A$9:$D$850,1,FALSE),0)</f>
        <v>0</v>
      </c>
    </row>
    <row r="321" spans="1:5" x14ac:dyDescent="0.25">
      <c r="A321">
        <v>209110</v>
      </c>
      <c r="B321" s="48">
        <v>2</v>
      </c>
      <c r="C321" t="s">
        <v>403</v>
      </c>
      <c r="D321">
        <v>277707.55</v>
      </c>
      <c r="E321">
        <f>IFERROR(VLOOKUP(A321,'GASTOS 2015'!$A$9:$D$850,1,FALSE),0)</f>
        <v>209110</v>
      </c>
    </row>
    <row r="322" spans="1:5" x14ac:dyDescent="0.25">
      <c r="A322">
        <v>209057</v>
      </c>
      <c r="B322" s="48">
        <v>2</v>
      </c>
      <c r="C322" t="s">
        <v>362</v>
      </c>
      <c r="D322">
        <v>259788.54</v>
      </c>
      <c r="E322">
        <f>IFERROR(VLOOKUP(A322,'GASTOS 2015'!$A$9:$D$850,1,FALSE),0)</f>
        <v>209057</v>
      </c>
    </row>
    <row r="323" spans="1:5" x14ac:dyDescent="0.25">
      <c r="A323">
        <v>209031</v>
      </c>
      <c r="B323" s="48">
        <v>2</v>
      </c>
      <c r="C323" t="s">
        <v>78</v>
      </c>
      <c r="D323">
        <v>255233.27</v>
      </c>
      <c r="E323">
        <f>IFERROR(VLOOKUP(A323,'GASTOS 2015'!$A$9:$D$850,1,FALSE),0)</f>
        <v>209031</v>
      </c>
    </row>
    <row r="324" spans="1:5" x14ac:dyDescent="0.25">
      <c r="A324">
        <v>209034</v>
      </c>
      <c r="B324" s="48">
        <v>2</v>
      </c>
      <c r="C324" t="s">
        <v>346</v>
      </c>
      <c r="D324">
        <v>251918.97</v>
      </c>
      <c r="E324">
        <f>IFERROR(VLOOKUP(A324,'GASTOS 2015'!$A$9:$D$850,1,FALSE),0)</f>
        <v>209034</v>
      </c>
    </row>
    <row r="325" spans="1:5" x14ac:dyDescent="0.25">
      <c r="A325">
        <v>209032</v>
      </c>
      <c r="B325" s="48">
        <v>2</v>
      </c>
      <c r="C325" t="s">
        <v>79</v>
      </c>
      <c r="D325">
        <v>235018.48</v>
      </c>
      <c r="E325">
        <f>IFERROR(VLOOKUP(A325,'GASTOS 2015'!$A$9:$D$850,1,FALSE),0)</f>
        <v>209032</v>
      </c>
    </row>
    <row r="326" spans="1:5" x14ac:dyDescent="0.25">
      <c r="A326">
        <v>209073</v>
      </c>
      <c r="B326" s="48">
        <v>2</v>
      </c>
      <c r="C326" t="s">
        <v>509</v>
      </c>
      <c r="D326">
        <v>228786.1</v>
      </c>
      <c r="E326">
        <f>IFERROR(VLOOKUP(A326,'GASTOS 2015'!$A$9:$D$850,1,FALSE),0)</f>
        <v>209073</v>
      </c>
    </row>
    <row r="327" spans="1:5" x14ac:dyDescent="0.25">
      <c r="A327">
        <v>209095</v>
      </c>
      <c r="B327" s="48">
        <v>2</v>
      </c>
      <c r="C327" t="s">
        <v>429</v>
      </c>
      <c r="D327">
        <v>211837.11</v>
      </c>
      <c r="E327">
        <f>IFERROR(VLOOKUP(A327,'GASTOS 2015'!$A$9:$D$850,1,FALSE),0)</f>
        <v>209095</v>
      </c>
    </row>
    <row r="328" spans="1:5" x14ac:dyDescent="0.25">
      <c r="A328">
        <v>209016</v>
      </c>
      <c r="B328" s="48">
        <v>2</v>
      </c>
      <c r="C328" t="s">
        <v>502</v>
      </c>
      <c r="D328">
        <v>204316.06</v>
      </c>
      <c r="E328">
        <f>IFERROR(VLOOKUP(A328,'GASTOS 2015'!$A$9:$D$850,1,FALSE),0)</f>
        <v>209016</v>
      </c>
    </row>
    <row r="329" spans="1:5" x14ac:dyDescent="0.25">
      <c r="A329">
        <v>209049</v>
      </c>
      <c r="B329" s="48">
        <v>2</v>
      </c>
      <c r="C329" t="s">
        <v>330</v>
      </c>
      <c r="D329">
        <v>198667.95</v>
      </c>
      <c r="E329">
        <f>IFERROR(VLOOKUP(A329,'GASTOS 2015'!$A$9:$D$850,1,FALSE),0)</f>
        <v>209049</v>
      </c>
    </row>
    <row r="330" spans="1:5" x14ac:dyDescent="0.25">
      <c r="A330">
        <v>209022</v>
      </c>
      <c r="B330" s="48">
        <v>2</v>
      </c>
      <c r="C330" t="s">
        <v>555</v>
      </c>
      <c r="D330">
        <v>170637.3</v>
      </c>
      <c r="E330">
        <f>IFERROR(VLOOKUP(A330,'GASTOS 2015'!$A$9:$D$850,1,FALSE),0)</f>
        <v>209022</v>
      </c>
    </row>
    <row r="331" spans="1:5" x14ac:dyDescent="0.25">
      <c r="A331">
        <v>209115</v>
      </c>
      <c r="B331" s="48">
        <v>2</v>
      </c>
      <c r="C331" t="s">
        <v>667</v>
      </c>
      <c r="D331">
        <v>160541</v>
      </c>
      <c r="E331">
        <f>IFERROR(VLOOKUP(A331,'GASTOS 2015'!$A$9:$D$850,1,FALSE),0)</f>
        <v>209115</v>
      </c>
    </row>
    <row r="332" spans="1:5" x14ac:dyDescent="0.25">
      <c r="A332">
        <v>209056</v>
      </c>
      <c r="B332" s="48">
        <v>2</v>
      </c>
      <c r="C332" t="s">
        <v>62</v>
      </c>
      <c r="D332">
        <v>156204.20000000001</v>
      </c>
      <c r="E332">
        <f>IFERROR(VLOOKUP(A332,'GASTOS 2015'!$A$9:$D$850,1,FALSE),0)</f>
        <v>209056</v>
      </c>
    </row>
    <row r="333" spans="1:5" x14ac:dyDescent="0.25">
      <c r="A333">
        <v>209012</v>
      </c>
      <c r="B333" s="48">
        <v>2</v>
      </c>
      <c r="C333" t="s">
        <v>305</v>
      </c>
      <c r="D333">
        <v>154546.54999999999</v>
      </c>
      <c r="E333">
        <f>IFERROR(VLOOKUP(A333,'GASTOS 2015'!$A$9:$D$850,1,FALSE),0)</f>
        <v>209012</v>
      </c>
    </row>
    <row r="334" spans="1:5" x14ac:dyDescent="0.25">
      <c r="A334">
        <v>209061</v>
      </c>
      <c r="B334" s="48">
        <v>2</v>
      </c>
      <c r="C334" t="s">
        <v>399</v>
      </c>
      <c r="D334">
        <v>141290</v>
      </c>
      <c r="E334">
        <f>IFERROR(VLOOKUP(A334,'GASTOS 2015'!$A$9:$D$850,1,FALSE),0)</f>
        <v>209061</v>
      </c>
    </row>
    <row r="335" spans="1:5" x14ac:dyDescent="0.25">
      <c r="A335">
        <v>209091</v>
      </c>
      <c r="B335" s="48">
        <v>2</v>
      </c>
      <c r="C335" t="s">
        <v>510</v>
      </c>
      <c r="D335">
        <v>137281.99</v>
      </c>
      <c r="E335">
        <f>IFERROR(VLOOKUP(A335,'GASTOS 2015'!$A$9:$D$850,1,FALSE),0)</f>
        <v>209091</v>
      </c>
    </row>
    <row r="336" spans="1:5" x14ac:dyDescent="0.25">
      <c r="A336">
        <v>209060</v>
      </c>
      <c r="B336" s="48">
        <v>2</v>
      </c>
      <c r="C336" t="s">
        <v>589</v>
      </c>
      <c r="D336">
        <v>130672.15</v>
      </c>
      <c r="E336">
        <f>IFERROR(VLOOKUP(A336,'GASTOS 2015'!$A$9:$D$850,1,FALSE),0)</f>
        <v>209060</v>
      </c>
    </row>
    <row r="337" spans="1:5" x14ac:dyDescent="0.25">
      <c r="A337">
        <v>209099</v>
      </c>
      <c r="B337" s="48">
        <v>2</v>
      </c>
      <c r="C337" t="s">
        <v>424</v>
      </c>
      <c r="D337">
        <v>116067.10999999999</v>
      </c>
      <c r="E337">
        <f>IFERROR(VLOOKUP(A337,'GASTOS 2015'!$A$9:$D$850,1,FALSE),0)</f>
        <v>209099</v>
      </c>
    </row>
    <row r="338" spans="1:5" x14ac:dyDescent="0.25">
      <c r="A338">
        <v>209043</v>
      </c>
      <c r="B338" s="48">
        <v>2</v>
      </c>
      <c r="C338" t="s">
        <v>714</v>
      </c>
      <c r="D338">
        <v>114987.36</v>
      </c>
      <c r="E338">
        <f>IFERROR(VLOOKUP(A338,'GASTOS 2015'!$A$9:$D$850,1,FALSE),0)</f>
        <v>209043</v>
      </c>
    </row>
    <row r="339" spans="1:5" x14ac:dyDescent="0.25">
      <c r="A339">
        <v>209024</v>
      </c>
      <c r="B339" s="48">
        <v>2</v>
      </c>
      <c r="C339" t="s">
        <v>559</v>
      </c>
      <c r="D339">
        <v>105641</v>
      </c>
      <c r="E339">
        <f>IFERROR(VLOOKUP(A339,'GASTOS 2015'!$A$9:$D$850,1,FALSE),0)</f>
        <v>209024</v>
      </c>
    </row>
    <row r="340" spans="1:5" x14ac:dyDescent="0.25">
      <c r="A340">
        <v>209117</v>
      </c>
      <c r="B340" s="48">
        <v>2</v>
      </c>
      <c r="C340" t="s">
        <v>423</v>
      </c>
      <c r="D340">
        <v>103125.9</v>
      </c>
      <c r="E340">
        <f>IFERROR(VLOOKUP(A340,'GASTOS 2015'!$A$9:$D$850,1,FALSE),0)</f>
        <v>209117</v>
      </c>
    </row>
    <row r="341" spans="1:5" x14ac:dyDescent="0.25">
      <c r="A341">
        <v>209030</v>
      </c>
      <c r="B341" s="48">
        <v>2</v>
      </c>
      <c r="C341" t="s">
        <v>590</v>
      </c>
      <c r="D341">
        <v>78700.959999999992</v>
      </c>
      <c r="E341">
        <f>IFERROR(VLOOKUP(A341,'GASTOS 2015'!$A$9:$D$850,1,FALSE),0)</f>
        <v>209030</v>
      </c>
    </row>
    <row r="342" spans="1:5" x14ac:dyDescent="0.25">
      <c r="A342">
        <v>209100</v>
      </c>
      <c r="B342" s="48">
        <v>2</v>
      </c>
      <c r="C342" t="s">
        <v>387</v>
      </c>
      <c r="D342">
        <v>60400</v>
      </c>
      <c r="E342">
        <f>IFERROR(VLOOKUP(A342,'GASTOS 2015'!$A$9:$D$850,1,FALSE),0)</f>
        <v>209100</v>
      </c>
    </row>
    <row r="343" spans="1:5" x14ac:dyDescent="0.25">
      <c r="A343">
        <v>209037</v>
      </c>
      <c r="B343" s="48">
        <v>2</v>
      </c>
      <c r="C343" t="s">
        <v>391</v>
      </c>
      <c r="D343">
        <v>49102.75</v>
      </c>
      <c r="E343">
        <f>IFERROR(VLOOKUP(A343,'GASTOS 2015'!$A$9:$D$850,1,FALSE),0)</f>
        <v>209037</v>
      </c>
    </row>
    <row r="344" spans="1:5" x14ac:dyDescent="0.25">
      <c r="A344">
        <v>209132</v>
      </c>
      <c r="B344" s="48">
        <v>2</v>
      </c>
      <c r="C344" t="s">
        <v>715</v>
      </c>
      <c r="D344">
        <v>48558.61</v>
      </c>
      <c r="E344">
        <f>IFERROR(VLOOKUP(A344,'GASTOS 2015'!$A$9:$D$850,1,FALSE),0)</f>
        <v>209132</v>
      </c>
    </row>
    <row r="345" spans="1:5" x14ac:dyDescent="0.25">
      <c r="A345">
        <v>209078</v>
      </c>
      <c r="B345" s="48">
        <v>2</v>
      </c>
      <c r="C345" t="s">
        <v>593</v>
      </c>
      <c r="D345">
        <v>45600.4</v>
      </c>
      <c r="E345">
        <f>IFERROR(VLOOKUP(A345,'GASTOS 2015'!$A$9:$D$850,1,FALSE),0)</f>
        <v>209078</v>
      </c>
    </row>
    <row r="346" spans="1:5" x14ac:dyDescent="0.25">
      <c r="A346">
        <v>209069</v>
      </c>
      <c r="B346" s="48">
        <v>2</v>
      </c>
      <c r="C346" t="s">
        <v>583</v>
      </c>
      <c r="D346">
        <v>44212.479999999996</v>
      </c>
      <c r="E346">
        <f>IFERROR(VLOOKUP(A346,'GASTOS 2015'!$A$9:$D$850,1,FALSE),0)</f>
        <v>209069</v>
      </c>
    </row>
    <row r="347" spans="1:5" x14ac:dyDescent="0.25">
      <c r="A347">
        <v>209104</v>
      </c>
      <c r="B347" s="48">
        <v>2</v>
      </c>
      <c r="C347" t="s">
        <v>94</v>
      </c>
      <c r="D347">
        <v>30558.63</v>
      </c>
      <c r="E347">
        <f>IFERROR(VLOOKUP(A347,'GASTOS 2015'!$A$9:$D$850,1,FALSE),0)</f>
        <v>209104</v>
      </c>
    </row>
    <row r="348" spans="1:5" x14ac:dyDescent="0.25">
      <c r="A348">
        <v>209085</v>
      </c>
      <c r="B348" s="48">
        <v>2</v>
      </c>
      <c r="C348" t="s">
        <v>672</v>
      </c>
      <c r="D348">
        <v>24981.78</v>
      </c>
      <c r="E348">
        <f>IFERROR(VLOOKUP(A348,'GASTOS 2015'!$A$9:$D$850,1,FALSE),0)</f>
        <v>209085</v>
      </c>
    </row>
    <row r="349" spans="1:5" x14ac:dyDescent="0.25">
      <c r="A349">
        <v>209093</v>
      </c>
      <c r="B349" s="48">
        <v>2</v>
      </c>
      <c r="C349" t="s">
        <v>92</v>
      </c>
      <c r="D349">
        <v>24735</v>
      </c>
      <c r="E349">
        <f>IFERROR(VLOOKUP(A349,'GASTOS 2015'!$A$9:$D$850,1,FALSE),0)</f>
        <v>209093</v>
      </c>
    </row>
    <row r="350" spans="1:5" x14ac:dyDescent="0.25">
      <c r="A350">
        <v>209109</v>
      </c>
      <c r="B350" s="48">
        <v>2</v>
      </c>
      <c r="C350" t="s">
        <v>585</v>
      </c>
      <c r="D350">
        <v>22302.16</v>
      </c>
      <c r="E350">
        <f>IFERROR(VLOOKUP(A350,'GASTOS 2015'!$A$9:$D$850,1,FALSE),0)</f>
        <v>209109</v>
      </c>
    </row>
    <row r="351" spans="1:5" x14ac:dyDescent="0.25">
      <c r="A351">
        <v>209038</v>
      </c>
      <c r="B351" s="48">
        <v>2</v>
      </c>
      <c r="C351" t="s">
        <v>591</v>
      </c>
      <c r="D351">
        <v>21864.089999999997</v>
      </c>
      <c r="E351">
        <f>IFERROR(VLOOKUP(A351,'GASTOS 2015'!$A$9:$D$850,1,FALSE),0)</f>
        <v>209038</v>
      </c>
    </row>
    <row r="352" spans="1:5" x14ac:dyDescent="0.25">
      <c r="A352">
        <v>209074</v>
      </c>
      <c r="B352" s="48">
        <v>2</v>
      </c>
      <c r="C352" t="s">
        <v>768</v>
      </c>
      <c r="D352">
        <v>10000</v>
      </c>
      <c r="E352">
        <f>IFERROR(VLOOKUP(A352,'GASTOS 2015'!$A$9:$D$850,1,FALSE),0)</f>
        <v>0</v>
      </c>
    </row>
    <row r="353" spans="1:5" x14ac:dyDescent="0.25">
      <c r="A353">
        <v>209066</v>
      </c>
      <c r="B353" s="48">
        <v>2</v>
      </c>
      <c r="C353" t="s">
        <v>148</v>
      </c>
      <c r="D353">
        <v>9003.42</v>
      </c>
      <c r="E353">
        <f>IFERROR(VLOOKUP(A353,'GASTOS 2015'!$A$9:$D$850,1,FALSE),0)</f>
        <v>209066</v>
      </c>
    </row>
    <row r="354" spans="1:5" x14ac:dyDescent="0.25">
      <c r="A354">
        <v>209123</v>
      </c>
      <c r="B354" s="48">
        <v>2</v>
      </c>
      <c r="C354" t="s">
        <v>737</v>
      </c>
      <c r="D354">
        <v>7000</v>
      </c>
      <c r="E354">
        <f>IFERROR(VLOOKUP(A354,'GASTOS 2015'!$A$9:$D$850,1,FALSE),0)</f>
        <v>209123</v>
      </c>
    </row>
    <row r="355" spans="1:5" x14ac:dyDescent="0.25">
      <c r="A355">
        <v>211009</v>
      </c>
      <c r="B355" s="48">
        <v>2</v>
      </c>
      <c r="C355" t="s">
        <v>765</v>
      </c>
      <c r="D355">
        <v>3511.78</v>
      </c>
      <c r="E355">
        <f>IFERROR(VLOOKUP(A355,'GASTOS 2015'!$A$9:$D$850,1,FALSE),0)</f>
        <v>211009</v>
      </c>
    </row>
    <row r="356" spans="1:5" x14ac:dyDescent="0.25">
      <c r="A356">
        <v>209062</v>
      </c>
      <c r="B356" s="48">
        <v>2</v>
      </c>
      <c r="C356" t="s">
        <v>86</v>
      </c>
      <c r="D356">
        <v>3140</v>
      </c>
      <c r="E356">
        <f>IFERROR(VLOOKUP(A356,'GASTOS 2015'!$A$9:$D$850,1,FALSE),0)</f>
        <v>209062</v>
      </c>
    </row>
    <row r="357" spans="1:5" x14ac:dyDescent="0.25">
      <c r="A357">
        <v>315001</v>
      </c>
      <c r="B357" s="48">
        <v>3</v>
      </c>
      <c r="C357" t="s">
        <v>113</v>
      </c>
      <c r="D357">
        <v>376299053.57000005</v>
      </c>
      <c r="E357">
        <f>IFERROR(VLOOKUP(A357,'GASTOS 2015'!$A$9:$D$850,1,FALSE),0)</f>
        <v>315001</v>
      </c>
    </row>
    <row r="358" spans="1:5" x14ac:dyDescent="0.25">
      <c r="A358">
        <v>313001</v>
      </c>
      <c r="B358" s="48">
        <v>3</v>
      </c>
      <c r="C358" t="s">
        <v>99</v>
      </c>
      <c r="D358">
        <v>163340249.43000001</v>
      </c>
      <c r="E358">
        <f>IFERROR(VLOOKUP(A358,'GASTOS 2015'!$A$9:$D$850,1,FALSE),0)</f>
        <v>313001</v>
      </c>
    </row>
    <row r="359" spans="1:5" x14ac:dyDescent="0.25">
      <c r="A359">
        <v>312001</v>
      </c>
      <c r="B359" s="48">
        <v>3</v>
      </c>
      <c r="C359" t="s">
        <v>96</v>
      </c>
      <c r="D359">
        <v>101233935.49000001</v>
      </c>
      <c r="E359">
        <f>IFERROR(VLOOKUP(A359,'GASTOS 2015'!$A$9:$D$850,1,FALSE),0)</f>
        <v>312001</v>
      </c>
    </row>
    <row r="360" spans="1:5" x14ac:dyDescent="0.25">
      <c r="A360">
        <v>314001</v>
      </c>
      <c r="B360" s="48">
        <v>3</v>
      </c>
      <c r="C360" t="s">
        <v>105</v>
      </c>
      <c r="D360">
        <v>71260826.950000003</v>
      </c>
      <c r="E360">
        <f>IFERROR(VLOOKUP(A360,'GASTOS 2015'!$A$9:$D$850,1,FALSE),0)</f>
        <v>314001</v>
      </c>
    </row>
    <row r="361" spans="1:5" x14ac:dyDescent="0.25">
      <c r="A361">
        <v>317001</v>
      </c>
      <c r="B361" s="48">
        <v>3</v>
      </c>
      <c r="C361" t="s">
        <v>135</v>
      </c>
      <c r="D361">
        <v>59011935.440000013</v>
      </c>
      <c r="E361">
        <f>IFERROR(VLOOKUP(A361,'GASTOS 2015'!$A$9:$D$850,1,FALSE),0)</f>
        <v>317001</v>
      </c>
    </row>
    <row r="362" spans="1:5" x14ac:dyDescent="0.25">
      <c r="A362">
        <v>315034</v>
      </c>
      <c r="B362" s="48">
        <v>3</v>
      </c>
      <c r="C362" t="s">
        <v>123</v>
      </c>
      <c r="D362">
        <v>45544288.870000005</v>
      </c>
      <c r="E362">
        <f>IFERROR(VLOOKUP(A362,'GASTOS 2015'!$A$9:$D$850,1,FALSE),0)</f>
        <v>315034</v>
      </c>
    </row>
    <row r="363" spans="1:5" x14ac:dyDescent="0.25">
      <c r="A363">
        <v>316001</v>
      </c>
      <c r="B363" s="48">
        <v>3</v>
      </c>
      <c r="C363" t="s">
        <v>129</v>
      </c>
      <c r="D363">
        <v>16168830.130000001</v>
      </c>
      <c r="E363">
        <f>IFERROR(VLOOKUP(A363,'GASTOS 2015'!$A$9:$D$850,1,FALSE),0)</f>
        <v>316001</v>
      </c>
    </row>
    <row r="364" spans="1:5" x14ac:dyDescent="0.25">
      <c r="A364">
        <v>315026</v>
      </c>
      <c r="B364" s="48">
        <v>3</v>
      </c>
      <c r="C364" t="s">
        <v>120</v>
      </c>
      <c r="D364">
        <v>11089181.02</v>
      </c>
      <c r="E364">
        <f>IFERROR(VLOOKUP(A364,'GASTOS 2015'!$A$9:$D$850,1,FALSE),0)</f>
        <v>315026</v>
      </c>
    </row>
    <row r="365" spans="1:5" x14ac:dyDescent="0.25">
      <c r="A365">
        <v>315006</v>
      </c>
      <c r="B365" s="48">
        <v>3</v>
      </c>
      <c r="C365" t="s">
        <v>114</v>
      </c>
      <c r="D365">
        <v>10215679.380000001</v>
      </c>
      <c r="E365">
        <f>IFERROR(VLOOKUP(A365,'GASTOS 2015'!$A$9:$D$850,1,FALSE),0)</f>
        <v>315006</v>
      </c>
    </row>
    <row r="366" spans="1:5" x14ac:dyDescent="0.25">
      <c r="A366">
        <v>313010</v>
      </c>
      <c r="B366" s="48">
        <v>3</v>
      </c>
      <c r="C366" t="s">
        <v>101</v>
      </c>
      <c r="D366">
        <v>4107164</v>
      </c>
      <c r="E366">
        <f>IFERROR(VLOOKUP(A366,'GASTOS 2015'!$A$9:$D$850,1,FALSE),0)</f>
        <v>313010</v>
      </c>
    </row>
    <row r="367" spans="1:5" x14ac:dyDescent="0.25">
      <c r="A367">
        <v>315019</v>
      </c>
      <c r="B367" s="48">
        <v>3</v>
      </c>
      <c r="C367" t="s">
        <v>549</v>
      </c>
      <c r="D367">
        <v>2934838</v>
      </c>
      <c r="E367">
        <f>IFERROR(VLOOKUP(A367,'GASTOS 2015'!$A$9:$D$850,1,FALSE),0)</f>
        <v>315019</v>
      </c>
    </row>
    <row r="368" spans="1:5" x14ac:dyDescent="0.25">
      <c r="A368">
        <v>315007</v>
      </c>
      <c r="B368" s="48">
        <v>3</v>
      </c>
      <c r="C368" t="s">
        <v>115</v>
      </c>
      <c r="D368">
        <v>2373465.15</v>
      </c>
      <c r="E368">
        <f>IFERROR(VLOOKUP(A368,'GASTOS 2015'!$A$9:$D$850,1,FALSE),0)</f>
        <v>315007</v>
      </c>
    </row>
    <row r="369" spans="1:5" x14ac:dyDescent="0.25">
      <c r="A369">
        <v>313008</v>
      </c>
      <c r="B369" s="48">
        <v>3</v>
      </c>
      <c r="C369" t="s">
        <v>100</v>
      </c>
      <c r="D369">
        <v>2206063</v>
      </c>
      <c r="E369">
        <f>IFERROR(VLOOKUP(A369,'GASTOS 2015'!$A$9:$D$850,1,FALSE),0)</f>
        <v>313008</v>
      </c>
    </row>
    <row r="370" spans="1:5" x14ac:dyDescent="0.25">
      <c r="A370">
        <v>315023</v>
      </c>
      <c r="B370" s="48">
        <v>3</v>
      </c>
      <c r="C370" t="s">
        <v>148</v>
      </c>
      <c r="D370">
        <v>1570760</v>
      </c>
      <c r="E370">
        <f>IFERROR(VLOOKUP(A370,'GASTOS 2015'!$A$9:$D$850,1,FALSE),0)</f>
        <v>315023</v>
      </c>
    </row>
    <row r="371" spans="1:5" x14ac:dyDescent="0.25">
      <c r="A371">
        <v>317027</v>
      </c>
      <c r="B371" s="48">
        <v>3</v>
      </c>
      <c r="C371" t="s">
        <v>146</v>
      </c>
      <c r="D371">
        <v>1405619.98</v>
      </c>
      <c r="E371">
        <f>IFERROR(VLOOKUP(A371,'GASTOS 2015'!$A$9:$D$850,1,FALSE),0)</f>
        <v>317027</v>
      </c>
    </row>
    <row r="372" spans="1:5" x14ac:dyDescent="0.25">
      <c r="A372">
        <v>317055</v>
      </c>
      <c r="B372" s="48">
        <v>3</v>
      </c>
      <c r="C372" t="s">
        <v>158</v>
      </c>
      <c r="D372">
        <v>1290496.6200000001</v>
      </c>
      <c r="E372">
        <f>IFERROR(VLOOKUP(A372,'GASTOS 2015'!$A$9:$D$850,1,FALSE),0)</f>
        <v>317055</v>
      </c>
    </row>
    <row r="373" spans="1:5" x14ac:dyDescent="0.25">
      <c r="A373">
        <v>315011</v>
      </c>
      <c r="B373" s="48">
        <v>3</v>
      </c>
      <c r="C373" t="s">
        <v>116</v>
      </c>
      <c r="D373">
        <v>1250848.8700000001</v>
      </c>
      <c r="E373">
        <f>IFERROR(VLOOKUP(A373,'GASTOS 2015'!$A$9:$D$850,1,FALSE),0)</f>
        <v>315011</v>
      </c>
    </row>
    <row r="374" spans="1:5" x14ac:dyDescent="0.25">
      <c r="A374">
        <v>316010</v>
      </c>
      <c r="B374" s="48">
        <v>3</v>
      </c>
      <c r="C374" t="s">
        <v>172</v>
      </c>
      <c r="D374">
        <v>1140929.98</v>
      </c>
      <c r="E374">
        <f>IFERROR(VLOOKUP(A374,'GASTOS 2015'!$A$9:$D$850,1,FALSE),0)</f>
        <v>0</v>
      </c>
    </row>
    <row r="375" spans="1:5" x14ac:dyDescent="0.25">
      <c r="A375">
        <v>314015</v>
      </c>
      <c r="B375" s="48">
        <v>3</v>
      </c>
      <c r="C375" t="s">
        <v>112</v>
      </c>
      <c r="D375">
        <v>1010239.49</v>
      </c>
      <c r="E375">
        <f>IFERROR(VLOOKUP(A375,'GASTOS 2015'!$A$9:$D$850,1,FALSE),0)</f>
        <v>314015</v>
      </c>
    </row>
    <row r="376" spans="1:5" x14ac:dyDescent="0.25">
      <c r="A376">
        <v>314010</v>
      </c>
      <c r="B376" s="48">
        <v>3</v>
      </c>
      <c r="C376" t="s">
        <v>109</v>
      </c>
      <c r="D376">
        <v>949481</v>
      </c>
      <c r="E376">
        <f>IFERROR(VLOOKUP(A376,'GASTOS 2015'!$A$9:$D$850,1,FALSE),0)</f>
        <v>314010</v>
      </c>
    </row>
    <row r="377" spans="1:5" x14ac:dyDescent="0.25">
      <c r="A377">
        <v>313002</v>
      </c>
      <c r="B377" s="48">
        <v>3</v>
      </c>
      <c r="C377" t="s">
        <v>404</v>
      </c>
      <c r="D377">
        <v>739655.89</v>
      </c>
      <c r="E377">
        <f>IFERROR(VLOOKUP(A377,'GASTOS 2015'!$A$9:$D$850,1,FALSE),0)</f>
        <v>313002</v>
      </c>
    </row>
    <row r="378" spans="1:5" x14ac:dyDescent="0.25">
      <c r="A378">
        <v>317005</v>
      </c>
      <c r="B378" s="48">
        <v>3</v>
      </c>
      <c r="C378" t="s">
        <v>137</v>
      </c>
      <c r="D378">
        <v>701075.45</v>
      </c>
      <c r="E378">
        <f>IFERROR(VLOOKUP(A378,'GASTOS 2015'!$A$9:$D$850,1,FALSE),0)</f>
        <v>317005</v>
      </c>
    </row>
    <row r="379" spans="1:5" x14ac:dyDescent="0.25">
      <c r="A379">
        <v>313020</v>
      </c>
      <c r="B379" s="48">
        <v>3</v>
      </c>
      <c r="C379" t="s">
        <v>372</v>
      </c>
      <c r="D379">
        <v>638274.56000000006</v>
      </c>
      <c r="E379">
        <f>IFERROR(VLOOKUP(A379,'GASTOS 2015'!$A$9:$D$850,1,FALSE),0)</f>
        <v>313020</v>
      </c>
    </row>
    <row r="380" spans="1:5" x14ac:dyDescent="0.25">
      <c r="A380">
        <v>315010</v>
      </c>
      <c r="B380" s="48">
        <v>3</v>
      </c>
      <c r="C380" t="s">
        <v>13</v>
      </c>
      <c r="D380">
        <v>621239.31000000006</v>
      </c>
      <c r="E380">
        <f>IFERROR(VLOOKUP(A380,'GASTOS 2015'!$A$9:$D$850,1,FALSE),0)</f>
        <v>315010</v>
      </c>
    </row>
    <row r="381" spans="1:5" x14ac:dyDescent="0.25">
      <c r="A381">
        <v>315021</v>
      </c>
      <c r="B381" s="48">
        <v>3</v>
      </c>
      <c r="C381" t="s">
        <v>360</v>
      </c>
      <c r="D381">
        <v>587794</v>
      </c>
      <c r="E381">
        <f>IFERROR(VLOOKUP(A381,'GASTOS 2015'!$A$9:$D$850,1,FALSE),0)</f>
        <v>315021</v>
      </c>
    </row>
    <row r="382" spans="1:5" x14ac:dyDescent="0.25">
      <c r="A382">
        <v>315037</v>
      </c>
      <c r="B382" s="48">
        <v>3</v>
      </c>
      <c r="C382" t="s">
        <v>579</v>
      </c>
      <c r="D382">
        <v>576360</v>
      </c>
      <c r="E382">
        <f>IFERROR(VLOOKUP(A382,'GASTOS 2015'!$A$9:$D$850,1,FALSE),0)</f>
        <v>315037</v>
      </c>
    </row>
    <row r="383" spans="1:5" x14ac:dyDescent="0.25">
      <c r="A383">
        <v>315038</v>
      </c>
      <c r="B383" s="48">
        <v>3</v>
      </c>
      <c r="C383" t="s">
        <v>124</v>
      </c>
      <c r="D383">
        <v>533076</v>
      </c>
      <c r="E383">
        <f>IFERROR(VLOOKUP(A383,'GASTOS 2015'!$A$9:$D$850,1,FALSE),0)</f>
        <v>315038</v>
      </c>
    </row>
    <row r="384" spans="1:5" x14ac:dyDescent="0.25">
      <c r="A384">
        <v>315012</v>
      </c>
      <c r="B384" s="48">
        <v>3</v>
      </c>
      <c r="C384" t="s">
        <v>117</v>
      </c>
      <c r="D384">
        <v>485214.96</v>
      </c>
      <c r="E384">
        <f>IFERROR(VLOOKUP(A384,'GASTOS 2015'!$A$9:$D$850,1,FALSE),0)</f>
        <v>315012</v>
      </c>
    </row>
    <row r="385" spans="1:5" x14ac:dyDescent="0.25">
      <c r="A385">
        <v>315024</v>
      </c>
      <c r="B385" s="48">
        <v>3</v>
      </c>
      <c r="C385" t="s">
        <v>572</v>
      </c>
      <c r="D385">
        <v>456885</v>
      </c>
      <c r="E385">
        <f>IFERROR(VLOOKUP(A385,'GASTOS 2015'!$A$9:$D$850,1,FALSE),0)</f>
        <v>315024</v>
      </c>
    </row>
    <row r="386" spans="1:5" x14ac:dyDescent="0.25">
      <c r="A386">
        <v>315039</v>
      </c>
      <c r="B386" s="48">
        <v>3</v>
      </c>
      <c r="C386" t="s">
        <v>125</v>
      </c>
      <c r="D386">
        <v>435010.19</v>
      </c>
      <c r="E386">
        <f>IFERROR(VLOOKUP(A386,'GASTOS 2015'!$A$9:$D$850,1,FALSE),0)</f>
        <v>315039</v>
      </c>
    </row>
    <row r="387" spans="1:5" x14ac:dyDescent="0.25">
      <c r="A387">
        <v>313027</v>
      </c>
      <c r="B387" s="48">
        <v>3</v>
      </c>
      <c r="C387" t="s">
        <v>104</v>
      </c>
      <c r="D387">
        <v>427790</v>
      </c>
      <c r="E387">
        <f>IFERROR(VLOOKUP(A387,'GASTOS 2015'!$A$9:$D$850,1,FALSE),0)</f>
        <v>313027</v>
      </c>
    </row>
    <row r="388" spans="1:5" x14ac:dyDescent="0.25">
      <c r="A388">
        <v>314008</v>
      </c>
      <c r="B388" s="48">
        <v>3</v>
      </c>
      <c r="C388" t="s">
        <v>551</v>
      </c>
      <c r="D388">
        <v>418565.74</v>
      </c>
      <c r="E388">
        <f>IFERROR(VLOOKUP(A388,'GASTOS 2015'!$A$9:$D$850,1,FALSE),0)</f>
        <v>314008</v>
      </c>
    </row>
    <row r="389" spans="1:5" x14ac:dyDescent="0.25">
      <c r="A389">
        <v>314013</v>
      </c>
      <c r="B389" s="48">
        <v>3</v>
      </c>
      <c r="C389" t="s">
        <v>111</v>
      </c>
      <c r="D389">
        <v>412586.74</v>
      </c>
      <c r="E389">
        <f>IFERROR(VLOOKUP(A389,'GASTOS 2015'!$A$9:$D$850,1,FALSE),0)</f>
        <v>314013</v>
      </c>
    </row>
    <row r="390" spans="1:5" x14ac:dyDescent="0.25">
      <c r="A390">
        <v>313003</v>
      </c>
      <c r="B390" s="48">
        <v>3</v>
      </c>
      <c r="C390" t="s">
        <v>318</v>
      </c>
      <c r="D390">
        <v>411080</v>
      </c>
      <c r="E390">
        <f>IFERROR(VLOOKUP(A390,'GASTOS 2015'!$A$9:$D$850,1,FALSE),0)</f>
        <v>313003</v>
      </c>
    </row>
    <row r="391" spans="1:5" x14ac:dyDescent="0.25">
      <c r="A391">
        <v>312011</v>
      </c>
      <c r="B391" s="48">
        <v>3</v>
      </c>
      <c r="C391" t="s">
        <v>356</v>
      </c>
      <c r="D391">
        <v>400956.49000000005</v>
      </c>
      <c r="E391">
        <f>IFERROR(VLOOKUP(A391,'GASTOS 2015'!$A$9:$D$850,1,FALSE),0)</f>
        <v>312011</v>
      </c>
    </row>
    <row r="392" spans="1:5" x14ac:dyDescent="0.25">
      <c r="A392">
        <v>317056</v>
      </c>
      <c r="B392" s="48">
        <v>3</v>
      </c>
      <c r="C392" t="s">
        <v>159</v>
      </c>
      <c r="D392">
        <v>387814.92</v>
      </c>
      <c r="E392">
        <f>IFERROR(VLOOKUP(A392,'GASTOS 2015'!$A$9:$D$850,1,FALSE),0)</f>
        <v>317056</v>
      </c>
    </row>
    <row r="393" spans="1:5" x14ac:dyDescent="0.25">
      <c r="A393">
        <v>315018</v>
      </c>
      <c r="B393" s="48">
        <v>3</v>
      </c>
      <c r="C393" t="s">
        <v>368</v>
      </c>
      <c r="D393">
        <v>387562.91000000003</v>
      </c>
      <c r="E393">
        <f>IFERROR(VLOOKUP(A393,'GASTOS 2015'!$A$9:$D$850,1,FALSE),0)</f>
        <v>315018</v>
      </c>
    </row>
    <row r="394" spans="1:5" x14ac:dyDescent="0.25">
      <c r="A394">
        <v>313025</v>
      </c>
      <c r="B394" s="48">
        <v>3</v>
      </c>
      <c r="C394" t="s">
        <v>103</v>
      </c>
      <c r="D394">
        <v>378360</v>
      </c>
      <c r="E394">
        <f>IFERROR(VLOOKUP(A394,'GASTOS 2015'!$A$9:$D$850,1,FALSE),0)</f>
        <v>313025</v>
      </c>
    </row>
    <row r="395" spans="1:5" x14ac:dyDescent="0.25">
      <c r="A395">
        <v>317048</v>
      </c>
      <c r="B395" s="48">
        <v>3</v>
      </c>
      <c r="C395" t="s">
        <v>154</v>
      </c>
      <c r="D395">
        <v>360041.17</v>
      </c>
      <c r="E395">
        <f>IFERROR(VLOOKUP(A395,'GASTOS 2015'!$A$9:$D$850,1,FALSE),0)</f>
        <v>317048</v>
      </c>
    </row>
    <row r="396" spans="1:5" x14ac:dyDescent="0.25">
      <c r="A396">
        <v>315004</v>
      </c>
      <c r="B396" s="48">
        <v>3</v>
      </c>
      <c r="C396" t="s">
        <v>318</v>
      </c>
      <c r="D396">
        <v>348383.15</v>
      </c>
      <c r="E396">
        <f>IFERROR(VLOOKUP(A396,'GASTOS 2015'!$A$9:$D$850,1,FALSE),0)</f>
        <v>315004</v>
      </c>
    </row>
    <row r="397" spans="1:5" x14ac:dyDescent="0.25">
      <c r="A397">
        <v>313021</v>
      </c>
      <c r="B397" s="48">
        <v>3</v>
      </c>
      <c r="C397" t="s">
        <v>699</v>
      </c>
      <c r="D397">
        <v>323255.84999999998</v>
      </c>
      <c r="E397">
        <f>IFERROR(VLOOKUP(A397,'GASTOS 2015'!$A$9:$D$850,1,FALSE),0)</f>
        <v>313021</v>
      </c>
    </row>
    <row r="398" spans="1:5" x14ac:dyDescent="0.25">
      <c r="A398">
        <v>314009</v>
      </c>
      <c r="B398" s="48">
        <v>3</v>
      </c>
      <c r="C398" t="s">
        <v>553</v>
      </c>
      <c r="D398">
        <v>318348</v>
      </c>
      <c r="E398">
        <f>IFERROR(VLOOKUP(A398,'GASTOS 2015'!$A$9:$D$850,1,FALSE),0)</f>
        <v>314009</v>
      </c>
    </row>
    <row r="399" spans="1:5" x14ac:dyDescent="0.25">
      <c r="A399">
        <v>315053</v>
      </c>
      <c r="B399" s="48">
        <v>3</v>
      </c>
      <c r="C399" t="s">
        <v>128</v>
      </c>
      <c r="D399">
        <v>316450</v>
      </c>
      <c r="E399">
        <f>IFERROR(VLOOKUP(A399,'GASTOS 2015'!$A$9:$D$850,1,FALSE),0)</f>
        <v>315053</v>
      </c>
    </row>
    <row r="400" spans="1:5" x14ac:dyDescent="0.25">
      <c r="A400">
        <v>315052</v>
      </c>
      <c r="B400" s="48">
        <v>3</v>
      </c>
      <c r="C400" t="s">
        <v>127</v>
      </c>
      <c r="D400">
        <v>314759.56</v>
      </c>
      <c r="E400">
        <f>IFERROR(VLOOKUP(A400,'GASTOS 2015'!$A$9:$D$850,1,FALSE),0)</f>
        <v>315052</v>
      </c>
    </row>
    <row r="401" spans="1:5" x14ac:dyDescent="0.25">
      <c r="A401">
        <v>314004</v>
      </c>
      <c r="B401" s="48">
        <v>3</v>
      </c>
      <c r="C401" t="s">
        <v>106</v>
      </c>
      <c r="D401">
        <v>314238.82</v>
      </c>
      <c r="E401">
        <f>IFERROR(VLOOKUP(A401,'GASTOS 2015'!$A$9:$D$850,1,FALSE),0)</f>
        <v>314004</v>
      </c>
    </row>
    <row r="402" spans="1:5" x14ac:dyDescent="0.25">
      <c r="A402">
        <v>315027</v>
      </c>
      <c r="B402" s="48">
        <v>3</v>
      </c>
      <c r="C402" t="s">
        <v>121</v>
      </c>
      <c r="D402">
        <v>303597.13</v>
      </c>
      <c r="E402">
        <f>IFERROR(VLOOKUP(A402,'GASTOS 2015'!$A$9:$D$850,1,FALSE),0)</f>
        <v>315027</v>
      </c>
    </row>
    <row r="403" spans="1:5" x14ac:dyDescent="0.25">
      <c r="A403">
        <v>316036</v>
      </c>
      <c r="B403" s="48">
        <v>3</v>
      </c>
      <c r="C403" t="s">
        <v>521</v>
      </c>
      <c r="D403">
        <v>298183.33</v>
      </c>
      <c r="E403">
        <f>IFERROR(VLOOKUP(A403,'GASTOS 2015'!$A$9:$D$850,1,FALSE),0)</f>
        <v>316036</v>
      </c>
    </row>
    <row r="404" spans="1:5" x14ac:dyDescent="0.25">
      <c r="A404">
        <v>317053</v>
      </c>
      <c r="B404" s="48">
        <v>3</v>
      </c>
      <c r="C404" t="s">
        <v>156</v>
      </c>
      <c r="D404">
        <v>293377.61</v>
      </c>
      <c r="E404">
        <f>IFERROR(VLOOKUP(A404,'GASTOS 2015'!$A$9:$D$850,1,FALSE),0)</f>
        <v>317053</v>
      </c>
    </row>
    <row r="405" spans="1:5" x14ac:dyDescent="0.25">
      <c r="A405">
        <v>317032</v>
      </c>
      <c r="B405" s="48">
        <v>3</v>
      </c>
      <c r="C405" t="s">
        <v>149</v>
      </c>
      <c r="D405">
        <v>290077.28000000003</v>
      </c>
      <c r="E405">
        <f>IFERROR(VLOOKUP(A405,'GASTOS 2015'!$A$9:$D$850,1,FALSE),0)</f>
        <v>317032</v>
      </c>
    </row>
    <row r="406" spans="1:5" x14ac:dyDescent="0.25">
      <c r="A406">
        <v>315009</v>
      </c>
      <c r="B406" s="48">
        <v>3</v>
      </c>
      <c r="C406" t="s">
        <v>577</v>
      </c>
      <c r="D406">
        <v>288678</v>
      </c>
      <c r="E406">
        <f>IFERROR(VLOOKUP(A406,'GASTOS 2015'!$A$9:$D$850,1,FALSE),0)</f>
        <v>315009</v>
      </c>
    </row>
    <row r="407" spans="1:5" x14ac:dyDescent="0.25">
      <c r="A407">
        <v>316032</v>
      </c>
      <c r="B407" s="48">
        <v>3</v>
      </c>
      <c r="C407" t="s">
        <v>134</v>
      </c>
      <c r="D407">
        <v>285944.45</v>
      </c>
      <c r="E407">
        <f>IFERROR(VLOOKUP(A407,'GASTOS 2015'!$A$9:$D$850,1,FALSE),0)</f>
        <v>316032</v>
      </c>
    </row>
    <row r="408" spans="1:5" x14ac:dyDescent="0.25">
      <c r="A408">
        <v>314005</v>
      </c>
      <c r="B408" s="48">
        <v>3</v>
      </c>
      <c r="C408" t="s">
        <v>107</v>
      </c>
      <c r="D408">
        <v>279739.90000000002</v>
      </c>
      <c r="E408">
        <f>IFERROR(VLOOKUP(A408,'GASTOS 2015'!$A$9:$D$850,1,FALSE),0)</f>
        <v>314005</v>
      </c>
    </row>
    <row r="409" spans="1:5" x14ac:dyDescent="0.25">
      <c r="A409">
        <v>317030</v>
      </c>
      <c r="B409" s="48">
        <v>3</v>
      </c>
      <c r="C409" t="s">
        <v>148</v>
      </c>
      <c r="D409">
        <v>270912.62</v>
      </c>
      <c r="E409">
        <f>IFERROR(VLOOKUP(A409,'GASTOS 2015'!$A$9:$D$850,1,FALSE),0)</f>
        <v>317030</v>
      </c>
    </row>
    <row r="410" spans="1:5" x14ac:dyDescent="0.25">
      <c r="A410">
        <v>315030</v>
      </c>
      <c r="B410" s="48">
        <v>3</v>
      </c>
      <c r="C410" t="s">
        <v>376</v>
      </c>
      <c r="D410">
        <v>269274.5</v>
      </c>
      <c r="E410">
        <f>IFERROR(VLOOKUP(A410,'GASTOS 2015'!$A$9:$D$850,1,FALSE),0)</f>
        <v>315030</v>
      </c>
    </row>
    <row r="411" spans="1:5" x14ac:dyDescent="0.25">
      <c r="A411">
        <v>317045</v>
      </c>
      <c r="B411" s="48">
        <v>3</v>
      </c>
      <c r="C411" t="s">
        <v>152</v>
      </c>
      <c r="D411">
        <v>266304.04000000004</v>
      </c>
      <c r="E411">
        <f>IFERROR(VLOOKUP(A411,'GASTOS 2015'!$A$9:$D$850,1,FALSE),0)</f>
        <v>317045</v>
      </c>
    </row>
    <row r="412" spans="1:5" x14ac:dyDescent="0.25">
      <c r="A412">
        <v>317049</v>
      </c>
      <c r="B412" s="48">
        <v>3</v>
      </c>
      <c r="C412" t="s">
        <v>155</v>
      </c>
      <c r="D412">
        <v>258718.18000000002</v>
      </c>
      <c r="E412">
        <f>IFERROR(VLOOKUP(A412,'GASTOS 2015'!$A$9:$D$850,1,FALSE),0)</f>
        <v>317049</v>
      </c>
    </row>
    <row r="413" spans="1:5" x14ac:dyDescent="0.25">
      <c r="A413">
        <v>316028</v>
      </c>
      <c r="B413" s="48">
        <v>3</v>
      </c>
      <c r="C413" t="s">
        <v>564</v>
      </c>
      <c r="D413">
        <v>252695.9</v>
      </c>
      <c r="E413">
        <f>IFERROR(VLOOKUP(A413,'GASTOS 2015'!$A$9:$D$850,1,FALSE),0)</f>
        <v>316028</v>
      </c>
    </row>
    <row r="414" spans="1:5" x14ac:dyDescent="0.25">
      <c r="A414">
        <v>315054</v>
      </c>
      <c r="B414" s="48">
        <v>3</v>
      </c>
      <c r="C414" t="s">
        <v>574</v>
      </c>
      <c r="D414">
        <v>245928.91999999998</v>
      </c>
      <c r="E414">
        <f>IFERROR(VLOOKUP(A414,'GASTOS 2015'!$A$9:$D$850,1,FALSE),0)</f>
        <v>315054</v>
      </c>
    </row>
    <row r="415" spans="1:5" x14ac:dyDescent="0.25">
      <c r="A415">
        <v>315013</v>
      </c>
      <c r="B415" s="48">
        <v>3</v>
      </c>
      <c r="C415" t="s">
        <v>118</v>
      </c>
      <c r="D415">
        <v>244021.41999999998</v>
      </c>
      <c r="E415">
        <f>IFERROR(VLOOKUP(A415,'GASTOS 2015'!$A$9:$D$850,1,FALSE),0)</f>
        <v>315013</v>
      </c>
    </row>
    <row r="416" spans="1:5" x14ac:dyDescent="0.25">
      <c r="A416">
        <v>316026</v>
      </c>
      <c r="B416" s="48">
        <v>3</v>
      </c>
      <c r="C416" t="s">
        <v>133</v>
      </c>
      <c r="D416">
        <v>242497.99</v>
      </c>
      <c r="E416">
        <f>IFERROR(VLOOKUP(A416,'GASTOS 2015'!$A$9:$D$850,1,FALSE),0)</f>
        <v>316026</v>
      </c>
    </row>
    <row r="417" spans="1:5" x14ac:dyDescent="0.25">
      <c r="A417">
        <v>317062</v>
      </c>
      <c r="B417" s="48">
        <v>3</v>
      </c>
      <c r="C417" t="s">
        <v>706</v>
      </c>
      <c r="D417">
        <v>236800</v>
      </c>
      <c r="E417">
        <f>IFERROR(VLOOKUP(A417,'GASTOS 2015'!$A$9:$D$850,1,FALSE),0)</f>
        <v>317062</v>
      </c>
    </row>
    <row r="418" spans="1:5" x14ac:dyDescent="0.25">
      <c r="A418">
        <v>315008</v>
      </c>
      <c r="B418" s="48">
        <v>3</v>
      </c>
      <c r="C418" t="s">
        <v>340</v>
      </c>
      <c r="D418">
        <v>235358</v>
      </c>
      <c r="E418">
        <f>IFERROR(VLOOKUP(A418,'GASTOS 2015'!$A$9:$D$850,1,FALSE),0)</f>
        <v>315008</v>
      </c>
    </row>
    <row r="419" spans="1:5" x14ac:dyDescent="0.25">
      <c r="A419">
        <v>315028</v>
      </c>
      <c r="B419" s="48">
        <v>3</v>
      </c>
      <c r="C419" t="s">
        <v>65</v>
      </c>
      <c r="D419">
        <v>230254</v>
      </c>
      <c r="E419">
        <f>IFERROR(VLOOKUP(A419,'GASTOS 2015'!$A$9:$D$850,1,FALSE),0)</f>
        <v>315028</v>
      </c>
    </row>
    <row r="420" spans="1:5" x14ac:dyDescent="0.25">
      <c r="A420">
        <v>313017</v>
      </c>
      <c r="B420" s="48">
        <v>3</v>
      </c>
      <c r="C420" t="s">
        <v>445</v>
      </c>
      <c r="D420">
        <v>229441.05</v>
      </c>
      <c r="E420">
        <f>IFERROR(VLOOKUP(A420,'GASTOS 2015'!$A$9:$D$850,1,FALSE),0)</f>
        <v>313017</v>
      </c>
    </row>
    <row r="421" spans="1:5" x14ac:dyDescent="0.25">
      <c r="A421">
        <v>314012</v>
      </c>
      <c r="B421" s="48">
        <v>3</v>
      </c>
      <c r="C421" t="s">
        <v>110</v>
      </c>
      <c r="D421">
        <v>225472</v>
      </c>
      <c r="E421">
        <f>IFERROR(VLOOKUP(A421,'GASTOS 2015'!$A$9:$D$850,1,FALSE),0)</f>
        <v>314012</v>
      </c>
    </row>
    <row r="422" spans="1:5" x14ac:dyDescent="0.25">
      <c r="A422">
        <v>317015</v>
      </c>
      <c r="B422" s="48">
        <v>3</v>
      </c>
      <c r="C422" t="s">
        <v>433</v>
      </c>
      <c r="D422">
        <v>219291.36</v>
      </c>
      <c r="E422">
        <f>IFERROR(VLOOKUP(A422,'GASTOS 2015'!$A$9:$D$850,1,FALSE),0)</f>
        <v>317015</v>
      </c>
    </row>
    <row r="423" spans="1:5" x14ac:dyDescent="0.25">
      <c r="A423">
        <v>315036</v>
      </c>
      <c r="B423" s="48">
        <v>3</v>
      </c>
      <c r="C423" t="s">
        <v>580</v>
      </c>
      <c r="D423">
        <v>216988</v>
      </c>
      <c r="E423">
        <f>IFERROR(VLOOKUP(A423,'GASTOS 2015'!$A$9:$D$850,1,FALSE),0)</f>
        <v>315036</v>
      </c>
    </row>
    <row r="424" spans="1:5" x14ac:dyDescent="0.25">
      <c r="A424">
        <v>317039</v>
      </c>
      <c r="B424" s="48">
        <v>3</v>
      </c>
      <c r="C424" t="s">
        <v>506</v>
      </c>
      <c r="D424">
        <v>216528.29</v>
      </c>
      <c r="E424">
        <f>IFERROR(VLOOKUP(A424,'GASTOS 2015'!$A$9:$D$850,1,FALSE),0)</f>
        <v>317039</v>
      </c>
    </row>
    <row r="425" spans="1:5" x14ac:dyDescent="0.25">
      <c r="A425">
        <v>312012</v>
      </c>
      <c r="B425" s="48">
        <v>3</v>
      </c>
      <c r="C425" t="s">
        <v>457</v>
      </c>
      <c r="D425">
        <v>214171</v>
      </c>
      <c r="E425">
        <f>IFERROR(VLOOKUP(A425,'GASTOS 2015'!$A$9:$D$850,1,FALSE),0)</f>
        <v>312012</v>
      </c>
    </row>
    <row r="426" spans="1:5" x14ac:dyDescent="0.25">
      <c r="A426">
        <v>317028</v>
      </c>
      <c r="B426" s="48">
        <v>3</v>
      </c>
      <c r="C426" t="s">
        <v>147</v>
      </c>
      <c r="D426">
        <v>207234.77</v>
      </c>
      <c r="E426">
        <f>IFERROR(VLOOKUP(A426,'GASTOS 2015'!$A$9:$D$850,1,FALSE),0)</f>
        <v>317028</v>
      </c>
    </row>
    <row r="427" spans="1:5" x14ac:dyDescent="0.25">
      <c r="A427">
        <v>313018</v>
      </c>
      <c r="B427" s="48">
        <v>3</v>
      </c>
      <c r="C427" t="s">
        <v>315</v>
      </c>
      <c r="D427">
        <v>203356.29</v>
      </c>
      <c r="E427">
        <f>IFERROR(VLOOKUP(A427,'GASTOS 2015'!$A$9:$D$850,1,FALSE),0)</f>
        <v>313018</v>
      </c>
    </row>
    <row r="428" spans="1:5" x14ac:dyDescent="0.25">
      <c r="A428">
        <v>315016</v>
      </c>
      <c r="B428" s="48">
        <v>3</v>
      </c>
      <c r="C428" t="s">
        <v>484</v>
      </c>
      <c r="D428">
        <v>198960</v>
      </c>
      <c r="E428">
        <f>IFERROR(VLOOKUP(A428,'GASTOS 2015'!$A$9:$D$850,1,FALSE),0)</f>
        <v>315016</v>
      </c>
    </row>
    <row r="429" spans="1:5" x14ac:dyDescent="0.25">
      <c r="A429">
        <v>317043</v>
      </c>
      <c r="B429" s="48">
        <v>3</v>
      </c>
      <c r="C429" t="s">
        <v>664</v>
      </c>
      <c r="D429">
        <v>195687.74</v>
      </c>
      <c r="E429">
        <f>IFERROR(VLOOKUP(A429,'GASTOS 2015'!$A$9:$D$850,1,FALSE),0)</f>
        <v>317043</v>
      </c>
    </row>
    <row r="430" spans="1:5" x14ac:dyDescent="0.25">
      <c r="A430">
        <v>313006</v>
      </c>
      <c r="B430" s="48">
        <v>3</v>
      </c>
      <c r="C430" t="s">
        <v>334</v>
      </c>
      <c r="D430">
        <v>193009.9</v>
      </c>
      <c r="E430">
        <f>IFERROR(VLOOKUP(A430,'GASTOS 2015'!$A$9:$D$850,1,FALSE),0)</f>
        <v>313006</v>
      </c>
    </row>
    <row r="431" spans="1:5" x14ac:dyDescent="0.25">
      <c r="A431">
        <v>315020</v>
      </c>
      <c r="B431" s="48">
        <v>3</v>
      </c>
      <c r="C431" t="s">
        <v>575</v>
      </c>
      <c r="D431">
        <v>191083.63</v>
      </c>
      <c r="E431">
        <f>IFERROR(VLOOKUP(A431,'GASTOS 2015'!$A$9:$D$850,1,FALSE),0)</f>
        <v>315020</v>
      </c>
    </row>
    <row r="432" spans="1:5" x14ac:dyDescent="0.25">
      <c r="A432">
        <v>313005</v>
      </c>
      <c r="B432" s="48">
        <v>3</v>
      </c>
      <c r="C432" t="s">
        <v>279</v>
      </c>
      <c r="D432">
        <v>175250</v>
      </c>
      <c r="E432">
        <f>IFERROR(VLOOKUP(A432,'GASTOS 2015'!$A$9:$D$850,1,FALSE),0)</f>
        <v>313005</v>
      </c>
    </row>
    <row r="433" spans="1:5" x14ac:dyDescent="0.25">
      <c r="A433">
        <v>313011</v>
      </c>
      <c r="B433" s="48">
        <v>3</v>
      </c>
      <c r="C433" t="s">
        <v>563</v>
      </c>
      <c r="D433">
        <v>172622.44</v>
      </c>
      <c r="E433">
        <f>IFERROR(VLOOKUP(A433,'GASTOS 2015'!$A$9:$D$850,1,FALSE),0)</f>
        <v>313011</v>
      </c>
    </row>
    <row r="434" spans="1:5" x14ac:dyDescent="0.25">
      <c r="A434">
        <v>312013</v>
      </c>
      <c r="B434" s="48">
        <v>3</v>
      </c>
      <c r="C434" t="s">
        <v>98</v>
      </c>
      <c r="D434">
        <v>168990.59</v>
      </c>
      <c r="E434">
        <f>IFERROR(VLOOKUP(A434,'GASTOS 2015'!$A$9:$D$850,1,FALSE),0)</f>
        <v>312013</v>
      </c>
    </row>
    <row r="435" spans="1:5" x14ac:dyDescent="0.25">
      <c r="A435">
        <v>315032</v>
      </c>
      <c r="B435" s="48">
        <v>3</v>
      </c>
      <c r="C435" t="s">
        <v>336</v>
      </c>
      <c r="D435">
        <v>165723.84</v>
      </c>
      <c r="E435">
        <f>IFERROR(VLOOKUP(A435,'GASTOS 2015'!$A$9:$D$850,1,FALSE),0)</f>
        <v>315032</v>
      </c>
    </row>
    <row r="436" spans="1:5" x14ac:dyDescent="0.25">
      <c r="A436">
        <v>316027</v>
      </c>
      <c r="B436" s="48">
        <v>3</v>
      </c>
      <c r="C436" t="s">
        <v>526</v>
      </c>
      <c r="D436">
        <v>150832.04999999999</v>
      </c>
      <c r="E436">
        <f>IFERROR(VLOOKUP(A436,'GASTOS 2015'!$A$9:$D$850,1,FALSE),0)</f>
        <v>316027</v>
      </c>
    </row>
    <row r="437" spans="1:5" x14ac:dyDescent="0.25">
      <c r="A437">
        <v>312010</v>
      </c>
      <c r="B437" s="48">
        <v>3</v>
      </c>
      <c r="C437" t="s">
        <v>374</v>
      </c>
      <c r="D437">
        <v>146508.85999999999</v>
      </c>
      <c r="E437">
        <f>IFERROR(VLOOKUP(A437,'GASTOS 2015'!$A$9:$D$850,1,FALSE),0)</f>
        <v>312010</v>
      </c>
    </row>
    <row r="438" spans="1:5" x14ac:dyDescent="0.25">
      <c r="A438">
        <v>317007</v>
      </c>
      <c r="B438" s="48">
        <v>3</v>
      </c>
      <c r="C438" t="s">
        <v>138</v>
      </c>
      <c r="D438">
        <v>133192.16</v>
      </c>
      <c r="E438">
        <f>IFERROR(VLOOKUP(A438,'GASTOS 2015'!$A$9:$D$850,1,FALSE),0)</f>
        <v>317007</v>
      </c>
    </row>
    <row r="439" spans="1:5" x14ac:dyDescent="0.25">
      <c r="A439">
        <v>313016</v>
      </c>
      <c r="B439" s="48">
        <v>3</v>
      </c>
      <c r="C439" t="s">
        <v>102</v>
      </c>
      <c r="D439">
        <v>130671.93</v>
      </c>
      <c r="E439">
        <f>IFERROR(VLOOKUP(A439,'GASTOS 2015'!$A$9:$D$850,1,FALSE),0)</f>
        <v>313016</v>
      </c>
    </row>
    <row r="440" spans="1:5" x14ac:dyDescent="0.25">
      <c r="A440">
        <v>312007</v>
      </c>
      <c r="B440" s="48">
        <v>3</v>
      </c>
      <c r="C440" t="s">
        <v>465</v>
      </c>
      <c r="D440">
        <v>130316.49</v>
      </c>
      <c r="E440">
        <f>IFERROR(VLOOKUP(A440,'GASTOS 2015'!$A$9:$D$850,1,FALSE),0)</f>
        <v>312007</v>
      </c>
    </row>
    <row r="441" spans="1:5" x14ac:dyDescent="0.25">
      <c r="A441">
        <v>317021</v>
      </c>
      <c r="B441" s="48">
        <v>3</v>
      </c>
      <c r="C441" t="s">
        <v>142</v>
      </c>
      <c r="D441">
        <v>127260.67000000001</v>
      </c>
      <c r="E441">
        <f>IFERROR(VLOOKUP(A441,'GASTOS 2015'!$A$9:$D$850,1,FALSE),0)</f>
        <v>317021</v>
      </c>
    </row>
    <row r="442" spans="1:5" x14ac:dyDescent="0.25">
      <c r="A442">
        <v>313023</v>
      </c>
      <c r="B442" s="48">
        <v>3</v>
      </c>
      <c r="C442" t="s">
        <v>406</v>
      </c>
      <c r="D442">
        <v>123733.63</v>
      </c>
      <c r="E442">
        <f>IFERROR(VLOOKUP(A442,'GASTOS 2015'!$A$9:$D$850,1,FALSE),0)</f>
        <v>313023</v>
      </c>
    </row>
    <row r="443" spans="1:5" x14ac:dyDescent="0.25">
      <c r="A443">
        <v>317076</v>
      </c>
      <c r="B443" s="48">
        <v>3</v>
      </c>
      <c r="C443" t="s">
        <v>162</v>
      </c>
      <c r="D443">
        <v>120000</v>
      </c>
      <c r="E443">
        <f>IFERROR(VLOOKUP(A443,'GASTOS 2015'!$A$9:$D$850,1,FALSE),0)</f>
        <v>317076</v>
      </c>
    </row>
    <row r="444" spans="1:5" x14ac:dyDescent="0.25">
      <c r="A444">
        <v>317047</v>
      </c>
      <c r="B444" s="48">
        <v>3</v>
      </c>
      <c r="C444" t="s">
        <v>568</v>
      </c>
      <c r="D444">
        <v>117731.25</v>
      </c>
      <c r="E444">
        <f>IFERROR(VLOOKUP(A444,'GASTOS 2015'!$A$9:$D$850,1,FALSE),0)</f>
        <v>317047</v>
      </c>
    </row>
    <row r="445" spans="1:5" x14ac:dyDescent="0.25">
      <c r="A445">
        <v>317025</v>
      </c>
      <c r="B445" s="48">
        <v>3</v>
      </c>
      <c r="C445" t="s">
        <v>145</v>
      </c>
      <c r="D445">
        <v>117023.43</v>
      </c>
      <c r="E445">
        <f>IFERROR(VLOOKUP(A445,'GASTOS 2015'!$A$9:$D$850,1,FALSE),0)</f>
        <v>317025</v>
      </c>
    </row>
    <row r="446" spans="1:5" x14ac:dyDescent="0.25">
      <c r="A446">
        <v>315003</v>
      </c>
      <c r="B446" s="48">
        <v>3</v>
      </c>
      <c r="C446" t="s">
        <v>316</v>
      </c>
      <c r="D446">
        <v>116850</v>
      </c>
      <c r="E446">
        <f>IFERROR(VLOOKUP(A446,'GASTOS 2015'!$A$9:$D$850,1,FALSE),0)</f>
        <v>315003</v>
      </c>
    </row>
    <row r="447" spans="1:5" x14ac:dyDescent="0.25">
      <c r="A447">
        <v>315015</v>
      </c>
      <c r="B447" s="48">
        <v>3</v>
      </c>
      <c r="C447" t="s">
        <v>573</v>
      </c>
      <c r="D447">
        <v>116421.65</v>
      </c>
      <c r="E447">
        <f>IFERROR(VLOOKUP(A447,'GASTOS 2015'!$A$9:$D$850,1,FALSE),0)</f>
        <v>315015</v>
      </c>
    </row>
    <row r="448" spans="1:5" x14ac:dyDescent="0.25">
      <c r="A448">
        <v>312004</v>
      </c>
      <c r="B448" s="48">
        <v>3</v>
      </c>
      <c r="C448" t="s">
        <v>317</v>
      </c>
      <c r="D448">
        <v>115600</v>
      </c>
      <c r="E448">
        <f>IFERROR(VLOOKUP(A448,'GASTOS 2015'!$A$9:$D$850,1,FALSE),0)</f>
        <v>312004</v>
      </c>
    </row>
    <row r="449" spans="1:5" x14ac:dyDescent="0.25">
      <c r="A449">
        <v>316022</v>
      </c>
      <c r="B449" s="48">
        <v>3</v>
      </c>
      <c r="C449" t="s">
        <v>425</v>
      </c>
      <c r="D449">
        <v>112476.57999999999</v>
      </c>
      <c r="E449">
        <f>IFERROR(VLOOKUP(A449,'GASTOS 2015'!$A$9:$D$850,1,FALSE),0)</f>
        <v>316022</v>
      </c>
    </row>
    <row r="450" spans="1:5" x14ac:dyDescent="0.25">
      <c r="A450">
        <v>312014</v>
      </c>
      <c r="B450" s="48">
        <v>3</v>
      </c>
      <c r="C450" t="s">
        <v>94</v>
      </c>
      <c r="D450">
        <v>111330</v>
      </c>
      <c r="E450">
        <f>IFERROR(VLOOKUP(A450,'GASTOS 2015'!$A$9:$D$850,1,FALSE),0)</f>
        <v>0</v>
      </c>
    </row>
    <row r="451" spans="1:5" x14ac:dyDescent="0.25">
      <c r="A451">
        <v>317023</v>
      </c>
      <c r="B451" s="48">
        <v>3</v>
      </c>
      <c r="C451" t="s">
        <v>566</v>
      </c>
      <c r="D451">
        <v>110852.21</v>
      </c>
      <c r="E451">
        <f>IFERROR(VLOOKUP(A451,'GASTOS 2015'!$A$9:$D$850,1,FALSE),0)</f>
        <v>317023</v>
      </c>
    </row>
    <row r="452" spans="1:5" x14ac:dyDescent="0.25">
      <c r="A452">
        <v>313012</v>
      </c>
      <c r="B452" s="48">
        <v>3</v>
      </c>
      <c r="C452" t="s">
        <v>459</v>
      </c>
      <c r="D452">
        <v>107850</v>
      </c>
      <c r="E452">
        <f>IFERROR(VLOOKUP(A452,'GASTOS 2015'!$A$9:$D$850,1,FALSE),0)</f>
        <v>313012</v>
      </c>
    </row>
    <row r="453" spans="1:5" x14ac:dyDescent="0.25">
      <c r="A453">
        <v>315055</v>
      </c>
      <c r="B453" s="48">
        <v>3</v>
      </c>
      <c r="C453" t="s">
        <v>324</v>
      </c>
      <c r="D453">
        <v>106605.74</v>
      </c>
      <c r="E453">
        <f>IFERROR(VLOOKUP(A453,'GASTOS 2015'!$A$9:$D$850,1,FALSE),0)</f>
        <v>315055</v>
      </c>
    </row>
    <row r="454" spans="1:5" x14ac:dyDescent="0.25">
      <c r="A454">
        <v>314011</v>
      </c>
      <c r="B454" s="48">
        <v>3</v>
      </c>
      <c r="C454" t="s">
        <v>552</v>
      </c>
      <c r="D454">
        <v>106221.73</v>
      </c>
      <c r="E454">
        <f>IFERROR(VLOOKUP(A454,'GASTOS 2015'!$A$9:$D$850,1,FALSE),0)</f>
        <v>314011</v>
      </c>
    </row>
    <row r="455" spans="1:5" x14ac:dyDescent="0.25">
      <c r="A455">
        <v>315002</v>
      </c>
      <c r="B455" s="48">
        <v>3</v>
      </c>
      <c r="C455" t="s">
        <v>306</v>
      </c>
      <c r="D455">
        <v>106015.1</v>
      </c>
      <c r="E455">
        <f>IFERROR(VLOOKUP(A455,'GASTOS 2015'!$A$9:$D$850,1,FALSE),0)</f>
        <v>315002</v>
      </c>
    </row>
    <row r="456" spans="1:5" x14ac:dyDescent="0.25">
      <c r="A456">
        <v>317019</v>
      </c>
      <c r="B456" s="48">
        <v>3</v>
      </c>
      <c r="C456" t="s">
        <v>401</v>
      </c>
      <c r="D456">
        <v>102880.48999999999</v>
      </c>
      <c r="E456">
        <f>IFERROR(VLOOKUP(A456,'GASTOS 2015'!$A$9:$D$850,1,FALSE),0)</f>
        <v>317019</v>
      </c>
    </row>
    <row r="457" spans="1:5" x14ac:dyDescent="0.25">
      <c r="A457">
        <v>317008</v>
      </c>
      <c r="B457" s="48">
        <v>3</v>
      </c>
      <c r="C457" t="s">
        <v>139</v>
      </c>
      <c r="D457">
        <v>102000</v>
      </c>
      <c r="E457">
        <f>IFERROR(VLOOKUP(A457,'GASTOS 2015'!$A$9:$D$850,1,FALSE),0)</f>
        <v>317008</v>
      </c>
    </row>
    <row r="458" spans="1:5" x14ac:dyDescent="0.25">
      <c r="A458">
        <v>315033</v>
      </c>
      <c r="B458" s="48">
        <v>3</v>
      </c>
      <c r="C458" t="s">
        <v>323</v>
      </c>
      <c r="D458">
        <v>101501.16</v>
      </c>
      <c r="E458">
        <f>IFERROR(VLOOKUP(A458,'GASTOS 2015'!$A$9:$D$850,1,FALSE),0)</f>
        <v>315033</v>
      </c>
    </row>
    <row r="459" spans="1:5" x14ac:dyDescent="0.25">
      <c r="A459">
        <v>315005</v>
      </c>
      <c r="B459" s="48">
        <v>3</v>
      </c>
      <c r="C459" t="s">
        <v>432</v>
      </c>
      <c r="D459">
        <v>97819.92</v>
      </c>
      <c r="E459">
        <f>IFERROR(VLOOKUP(A459,'GASTOS 2015'!$A$9:$D$850,1,FALSE),0)</f>
        <v>315005</v>
      </c>
    </row>
    <row r="460" spans="1:5" x14ac:dyDescent="0.25">
      <c r="A460">
        <v>317011</v>
      </c>
      <c r="B460" s="48">
        <v>3</v>
      </c>
      <c r="C460" t="s">
        <v>141</v>
      </c>
      <c r="D460">
        <v>92344.44</v>
      </c>
      <c r="E460">
        <f>IFERROR(VLOOKUP(A460,'GASTOS 2015'!$A$9:$D$850,1,FALSE),0)</f>
        <v>317011</v>
      </c>
    </row>
    <row r="461" spans="1:5" x14ac:dyDescent="0.25">
      <c r="A461">
        <v>315029</v>
      </c>
      <c r="B461" s="48">
        <v>3</v>
      </c>
      <c r="C461" t="s">
        <v>122</v>
      </c>
      <c r="D461">
        <v>91403.34</v>
      </c>
      <c r="E461">
        <f>IFERROR(VLOOKUP(A461,'GASTOS 2015'!$A$9:$D$850,1,FALSE),0)</f>
        <v>315029</v>
      </c>
    </row>
    <row r="462" spans="1:5" x14ac:dyDescent="0.25">
      <c r="A462">
        <v>317022</v>
      </c>
      <c r="B462" s="48">
        <v>3</v>
      </c>
      <c r="C462" t="s">
        <v>143</v>
      </c>
      <c r="D462">
        <v>90519.35</v>
      </c>
      <c r="E462">
        <f>IFERROR(VLOOKUP(A462,'GASTOS 2015'!$A$9:$D$850,1,FALSE),0)</f>
        <v>317022</v>
      </c>
    </row>
    <row r="463" spans="1:5" x14ac:dyDescent="0.25">
      <c r="A463">
        <v>313022</v>
      </c>
      <c r="B463" s="48">
        <v>3</v>
      </c>
      <c r="C463" t="s">
        <v>373</v>
      </c>
      <c r="D463">
        <v>87125</v>
      </c>
      <c r="E463">
        <f>IFERROR(VLOOKUP(A463,'GASTOS 2015'!$A$9:$D$850,1,FALSE),0)</f>
        <v>313022</v>
      </c>
    </row>
    <row r="464" spans="1:5" x14ac:dyDescent="0.25">
      <c r="A464">
        <v>317068</v>
      </c>
      <c r="B464" s="48">
        <v>3</v>
      </c>
      <c r="C464" t="s">
        <v>160</v>
      </c>
      <c r="D464">
        <v>86000</v>
      </c>
      <c r="E464">
        <f>IFERROR(VLOOKUP(A464,'GASTOS 2015'!$A$9:$D$850,1,FALSE),0)</f>
        <v>317068</v>
      </c>
    </row>
    <row r="465" spans="1:5" x14ac:dyDescent="0.25">
      <c r="A465">
        <v>313014</v>
      </c>
      <c r="B465" s="48">
        <v>3</v>
      </c>
      <c r="C465" t="s">
        <v>620</v>
      </c>
      <c r="D465">
        <v>85541.26</v>
      </c>
      <c r="E465">
        <f>IFERROR(VLOOKUP(A465,'GASTOS 2015'!$A$9:$D$850,1,FALSE),0)</f>
        <v>313014</v>
      </c>
    </row>
    <row r="466" spans="1:5" x14ac:dyDescent="0.25">
      <c r="A466">
        <v>315031</v>
      </c>
      <c r="B466" s="48">
        <v>3</v>
      </c>
      <c r="C466" t="s">
        <v>409</v>
      </c>
      <c r="D466">
        <v>81580</v>
      </c>
      <c r="E466">
        <f>IFERROR(VLOOKUP(A466,'GASTOS 2015'!$A$9:$D$850,1,FALSE),0)</f>
        <v>315031</v>
      </c>
    </row>
    <row r="467" spans="1:5" x14ac:dyDescent="0.25">
      <c r="A467">
        <v>314014</v>
      </c>
      <c r="B467" s="48">
        <v>3</v>
      </c>
      <c r="C467" t="s">
        <v>504</v>
      </c>
      <c r="D467">
        <v>79014.820000000007</v>
      </c>
      <c r="E467">
        <f>IFERROR(VLOOKUP(A467,'GASTOS 2015'!$A$9:$D$850,1,FALSE),0)</f>
        <v>314014</v>
      </c>
    </row>
    <row r="468" spans="1:5" x14ac:dyDescent="0.25">
      <c r="A468">
        <v>317041</v>
      </c>
      <c r="B468" s="48">
        <v>3</v>
      </c>
      <c r="C468" t="s">
        <v>570</v>
      </c>
      <c r="D468">
        <v>78327.040000000008</v>
      </c>
      <c r="E468">
        <f>IFERROR(VLOOKUP(A468,'GASTOS 2015'!$A$9:$D$850,1,FALSE),0)</f>
        <v>317041</v>
      </c>
    </row>
    <row r="469" spans="1:5" x14ac:dyDescent="0.25">
      <c r="A469">
        <v>315035</v>
      </c>
      <c r="B469" s="48">
        <v>3</v>
      </c>
      <c r="C469" t="s">
        <v>377</v>
      </c>
      <c r="D469">
        <v>76790</v>
      </c>
      <c r="E469">
        <f>IFERROR(VLOOKUP(A469,'GASTOS 2015'!$A$9:$D$850,1,FALSE),0)</f>
        <v>315035</v>
      </c>
    </row>
    <row r="470" spans="1:5" x14ac:dyDescent="0.25">
      <c r="A470">
        <v>317024</v>
      </c>
      <c r="B470" s="48">
        <v>3</v>
      </c>
      <c r="C470" t="s">
        <v>144</v>
      </c>
      <c r="D470">
        <v>69200</v>
      </c>
      <c r="E470">
        <f>IFERROR(VLOOKUP(A470,'GASTOS 2015'!$A$9:$D$850,1,FALSE),0)</f>
        <v>317024</v>
      </c>
    </row>
    <row r="471" spans="1:5" x14ac:dyDescent="0.25">
      <c r="A471">
        <v>317029</v>
      </c>
      <c r="B471" s="48">
        <v>3</v>
      </c>
      <c r="C471" t="s">
        <v>681</v>
      </c>
      <c r="D471">
        <v>68000</v>
      </c>
      <c r="E471">
        <f>IFERROR(VLOOKUP(A471,'GASTOS 2015'!$A$9:$D$850,1,FALSE),0)</f>
        <v>317029</v>
      </c>
    </row>
    <row r="472" spans="1:5" x14ac:dyDescent="0.25">
      <c r="A472">
        <v>317003</v>
      </c>
      <c r="B472" s="48">
        <v>3</v>
      </c>
      <c r="C472" t="s">
        <v>136</v>
      </c>
      <c r="D472">
        <v>66420.929999999993</v>
      </c>
      <c r="E472">
        <f>IFERROR(VLOOKUP(A472,'GASTOS 2015'!$A$9:$D$850,1,FALSE),0)</f>
        <v>317003</v>
      </c>
    </row>
    <row r="473" spans="1:5" x14ac:dyDescent="0.25">
      <c r="A473">
        <v>316004</v>
      </c>
      <c r="B473" s="48">
        <v>3</v>
      </c>
      <c r="C473" t="s">
        <v>394</v>
      </c>
      <c r="D473">
        <v>66003.709999999992</v>
      </c>
      <c r="E473">
        <f>IFERROR(VLOOKUP(A473,'GASTOS 2015'!$A$9:$D$850,1,FALSE),0)</f>
        <v>316004</v>
      </c>
    </row>
    <row r="474" spans="1:5" x14ac:dyDescent="0.25">
      <c r="A474">
        <v>315017</v>
      </c>
      <c r="B474" s="48">
        <v>3</v>
      </c>
      <c r="C474" t="s">
        <v>485</v>
      </c>
      <c r="D474">
        <v>65130</v>
      </c>
      <c r="E474">
        <f>IFERROR(VLOOKUP(A474,'GASTOS 2015'!$A$9:$D$850,1,FALSE),0)</f>
        <v>315017</v>
      </c>
    </row>
    <row r="475" spans="1:5" x14ac:dyDescent="0.25">
      <c r="A475">
        <v>314002</v>
      </c>
      <c r="B475" s="48">
        <v>3</v>
      </c>
      <c r="C475" t="s">
        <v>480</v>
      </c>
      <c r="D475">
        <v>59484.06</v>
      </c>
      <c r="E475">
        <f>IFERROR(VLOOKUP(A475,'GASTOS 2015'!$A$9:$D$850,1,FALSE),0)</f>
        <v>314002</v>
      </c>
    </row>
    <row r="476" spans="1:5" x14ac:dyDescent="0.25">
      <c r="A476">
        <v>317006</v>
      </c>
      <c r="B476" s="48">
        <v>3</v>
      </c>
      <c r="C476" t="s">
        <v>41</v>
      </c>
      <c r="D476">
        <v>57311.82</v>
      </c>
      <c r="E476">
        <f>IFERROR(VLOOKUP(A476,'GASTOS 2015'!$A$9:$D$850,1,FALSE),0)</f>
        <v>317006</v>
      </c>
    </row>
    <row r="477" spans="1:5" x14ac:dyDescent="0.25">
      <c r="A477">
        <v>316009</v>
      </c>
      <c r="B477" s="48">
        <v>3</v>
      </c>
      <c r="C477" t="s">
        <v>606</v>
      </c>
      <c r="D477">
        <v>57188.679999999993</v>
      </c>
      <c r="E477">
        <f>IFERROR(VLOOKUP(A477,'GASTOS 2015'!$A$9:$D$850,1,FALSE),0)</f>
        <v>316009</v>
      </c>
    </row>
    <row r="478" spans="1:5" x14ac:dyDescent="0.25">
      <c r="A478">
        <v>313024</v>
      </c>
      <c r="B478" s="48">
        <v>3</v>
      </c>
      <c r="C478" t="s">
        <v>511</v>
      </c>
      <c r="D478">
        <v>56522.35</v>
      </c>
      <c r="E478">
        <f>IFERROR(VLOOKUP(A478,'GASTOS 2015'!$A$9:$D$850,1,FALSE),0)</f>
        <v>313024</v>
      </c>
    </row>
    <row r="479" spans="1:5" x14ac:dyDescent="0.25">
      <c r="A479">
        <v>314006</v>
      </c>
      <c r="B479" s="48">
        <v>3</v>
      </c>
      <c r="C479" t="s">
        <v>108</v>
      </c>
      <c r="D479">
        <v>55683.69</v>
      </c>
      <c r="E479">
        <f>IFERROR(VLOOKUP(A479,'GASTOS 2015'!$A$9:$D$850,1,FALSE),0)</f>
        <v>314006</v>
      </c>
    </row>
    <row r="480" spans="1:5" x14ac:dyDescent="0.25">
      <c r="A480">
        <v>316011</v>
      </c>
      <c r="B480" s="48">
        <v>3</v>
      </c>
      <c r="C480" t="s">
        <v>578</v>
      </c>
      <c r="D480">
        <v>54656.92</v>
      </c>
      <c r="E480">
        <f>IFERROR(VLOOKUP(A480,'GASTOS 2015'!$A$9:$D$850,1,FALSE),0)</f>
        <v>316011</v>
      </c>
    </row>
    <row r="481" spans="1:5" x14ac:dyDescent="0.25">
      <c r="A481">
        <v>314003</v>
      </c>
      <c r="B481" s="48">
        <v>3</v>
      </c>
      <c r="C481" t="s">
        <v>190</v>
      </c>
      <c r="D481">
        <v>54223.13</v>
      </c>
      <c r="E481">
        <f>IFERROR(VLOOKUP(A481,'GASTOS 2015'!$A$9:$D$850,1,FALSE),0)</f>
        <v>314003</v>
      </c>
    </row>
    <row r="482" spans="1:5" x14ac:dyDescent="0.25">
      <c r="A482">
        <v>316012</v>
      </c>
      <c r="B482" s="48">
        <v>3</v>
      </c>
      <c r="C482" t="s">
        <v>531</v>
      </c>
      <c r="D482">
        <v>54214.239999999998</v>
      </c>
      <c r="E482">
        <f>IFERROR(VLOOKUP(A482,'GASTOS 2015'!$A$9:$D$850,1,FALSE),0)</f>
        <v>316012</v>
      </c>
    </row>
    <row r="483" spans="1:5" x14ac:dyDescent="0.25">
      <c r="A483">
        <v>313019</v>
      </c>
      <c r="B483" s="48">
        <v>3</v>
      </c>
      <c r="C483" t="s">
        <v>460</v>
      </c>
      <c r="D483">
        <v>51540</v>
      </c>
      <c r="E483">
        <f>IFERROR(VLOOKUP(A483,'GASTOS 2015'!$A$9:$D$850,1,FALSE),0)</f>
        <v>313019</v>
      </c>
    </row>
    <row r="484" spans="1:5" x14ac:dyDescent="0.25">
      <c r="A484">
        <v>312003</v>
      </c>
      <c r="B484" s="48">
        <v>3</v>
      </c>
      <c r="C484" t="s">
        <v>394</v>
      </c>
      <c r="D484">
        <v>50060.800000000003</v>
      </c>
      <c r="E484">
        <f>IFERROR(VLOOKUP(A484,'GASTOS 2015'!$A$9:$D$850,1,FALSE),0)</f>
        <v>312003</v>
      </c>
    </row>
    <row r="485" spans="1:5" x14ac:dyDescent="0.25">
      <c r="A485">
        <v>315025</v>
      </c>
      <c r="B485" s="48">
        <v>3</v>
      </c>
      <c r="C485" t="s">
        <v>375</v>
      </c>
      <c r="D485">
        <v>49500</v>
      </c>
      <c r="E485">
        <f>IFERROR(VLOOKUP(A485,'GASTOS 2015'!$A$9:$D$850,1,FALSE),0)</f>
        <v>315025</v>
      </c>
    </row>
    <row r="486" spans="1:5" x14ac:dyDescent="0.25">
      <c r="A486">
        <v>317078</v>
      </c>
      <c r="B486" s="48">
        <v>3</v>
      </c>
      <c r="C486" t="s">
        <v>703</v>
      </c>
      <c r="D486">
        <v>48494.290000000008</v>
      </c>
      <c r="E486">
        <f>IFERROR(VLOOKUP(A486,'GASTOS 2015'!$A$9:$D$850,1,FALSE),0)</f>
        <v>317078</v>
      </c>
    </row>
    <row r="487" spans="1:5" x14ac:dyDescent="0.25">
      <c r="A487">
        <v>313013</v>
      </c>
      <c r="B487" s="48">
        <v>3</v>
      </c>
      <c r="C487" t="s">
        <v>561</v>
      </c>
      <c r="D487">
        <v>46734.44</v>
      </c>
      <c r="E487">
        <f>IFERROR(VLOOKUP(A487,'GASTOS 2015'!$A$9:$D$850,1,FALSE),0)</f>
        <v>313013</v>
      </c>
    </row>
    <row r="488" spans="1:5" x14ac:dyDescent="0.25">
      <c r="A488">
        <v>317054</v>
      </c>
      <c r="B488" s="48">
        <v>3</v>
      </c>
      <c r="C488" t="s">
        <v>157</v>
      </c>
      <c r="D488">
        <v>46400</v>
      </c>
      <c r="E488">
        <f>IFERROR(VLOOKUP(A488,'GASTOS 2015'!$A$9:$D$850,1,FALSE),0)</f>
        <v>317054</v>
      </c>
    </row>
    <row r="489" spans="1:5" x14ac:dyDescent="0.25">
      <c r="A489">
        <v>316021</v>
      </c>
      <c r="B489" s="48">
        <v>3</v>
      </c>
      <c r="C489" t="s">
        <v>132</v>
      </c>
      <c r="D489">
        <v>45084.800000000003</v>
      </c>
      <c r="E489">
        <f>IFERROR(VLOOKUP(A489,'GASTOS 2015'!$A$9:$D$850,1,FALSE),0)</f>
        <v>316021</v>
      </c>
    </row>
    <row r="490" spans="1:5" x14ac:dyDescent="0.25">
      <c r="A490">
        <v>312009</v>
      </c>
      <c r="B490" s="48">
        <v>3</v>
      </c>
      <c r="C490" t="s">
        <v>380</v>
      </c>
      <c r="D490">
        <v>44600</v>
      </c>
      <c r="E490">
        <f>IFERROR(VLOOKUP(A490,'GASTOS 2015'!$A$9:$D$850,1,FALSE),0)</f>
        <v>312009</v>
      </c>
    </row>
    <row r="491" spans="1:5" x14ac:dyDescent="0.25">
      <c r="A491">
        <v>315042</v>
      </c>
      <c r="B491" s="48">
        <v>3</v>
      </c>
      <c r="C491" t="s">
        <v>126</v>
      </c>
      <c r="D491">
        <v>42824</v>
      </c>
      <c r="E491">
        <f>IFERROR(VLOOKUP(A491,'GASTOS 2015'!$A$9:$D$850,1,FALSE),0)</f>
        <v>0</v>
      </c>
    </row>
    <row r="492" spans="1:5" x14ac:dyDescent="0.25">
      <c r="A492">
        <v>315014</v>
      </c>
      <c r="B492" s="48">
        <v>3</v>
      </c>
      <c r="C492" t="s">
        <v>705</v>
      </c>
      <c r="D492">
        <v>42275.14</v>
      </c>
      <c r="E492">
        <f>IFERROR(VLOOKUP(A492,'GASTOS 2015'!$A$9:$D$850,1,FALSE),0)</f>
        <v>315014</v>
      </c>
    </row>
    <row r="493" spans="1:5" x14ac:dyDescent="0.25">
      <c r="A493">
        <v>317010</v>
      </c>
      <c r="B493" s="48">
        <v>3</v>
      </c>
      <c r="C493" t="s">
        <v>140</v>
      </c>
      <c r="D493">
        <v>42060.11</v>
      </c>
      <c r="E493">
        <f>IFERROR(VLOOKUP(A493,'GASTOS 2015'!$A$9:$D$850,1,FALSE),0)</f>
        <v>317010</v>
      </c>
    </row>
    <row r="494" spans="1:5" x14ac:dyDescent="0.25">
      <c r="A494">
        <v>315022</v>
      </c>
      <c r="B494" s="48">
        <v>3</v>
      </c>
      <c r="C494" t="s">
        <v>119</v>
      </c>
      <c r="D494">
        <v>40335.32</v>
      </c>
      <c r="E494">
        <f>IFERROR(VLOOKUP(A494,'GASTOS 2015'!$A$9:$D$850,1,FALSE),0)</f>
        <v>315022</v>
      </c>
    </row>
    <row r="495" spans="1:5" x14ac:dyDescent="0.25">
      <c r="A495">
        <v>316008</v>
      </c>
      <c r="B495" s="48">
        <v>3</v>
      </c>
      <c r="C495" t="s">
        <v>130</v>
      </c>
      <c r="D495">
        <v>40194.29</v>
      </c>
      <c r="E495">
        <f>IFERROR(VLOOKUP(A495,'GASTOS 2015'!$A$9:$D$850,1,FALSE),0)</f>
        <v>316008</v>
      </c>
    </row>
    <row r="496" spans="1:5" x14ac:dyDescent="0.25">
      <c r="A496">
        <v>317042</v>
      </c>
      <c r="B496" s="48">
        <v>3</v>
      </c>
      <c r="C496" t="s">
        <v>151</v>
      </c>
      <c r="D496">
        <v>38076.130000000005</v>
      </c>
      <c r="E496">
        <f>IFERROR(VLOOKUP(A496,'GASTOS 2015'!$A$9:$D$850,1,FALSE),0)</f>
        <v>317042</v>
      </c>
    </row>
    <row r="497" spans="1:5" x14ac:dyDescent="0.25">
      <c r="A497">
        <v>317075</v>
      </c>
      <c r="B497" s="48">
        <v>3</v>
      </c>
      <c r="C497" t="s">
        <v>161</v>
      </c>
      <c r="D497">
        <v>32867.67</v>
      </c>
      <c r="E497">
        <f>IFERROR(VLOOKUP(A497,'GASTOS 2015'!$A$9:$D$850,1,FALSE),0)</f>
        <v>317075</v>
      </c>
    </row>
    <row r="498" spans="1:5" x14ac:dyDescent="0.25">
      <c r="A498">
        <v>312006</v>
      </c>
      <c r="B498" s="48">
        <v>3</v>
      </c>
      <c r="C498" t="s">
        <v>337</v>
      </c>
      <c r="D498">
        <v>30963.190000000002</v>
      </c>
      <c r="E498">
        <f>IFERROR(VLOOKUP(A498,'GASTOS 2015'!$A$9:$D$850,1,FALSE),0)</f>
        <v>312006</v>
      </c>
    </row>
    <row r="499" spans="1:5" x14ac:dyDescent="0.25">
      <c r="A499">
        <v>313015</v>
      </c>
      <c r="B499" s="48">
        <v>3</v>
      </c>
      <c r="C499" t="s">
        <v>405</v>
      </c>
      <c r="D499">
        <v>29466.79</v>
      </c>
      <c r="E499">
        <f>IFERROR(VLOOKUP(A499,'GASTOS 2015'!$A$9:$D$850,1,FALSE),0)</f>
        <v>313015</v>
      </c>
    </row>
    <row r="500" spans="1:5" x14ac:dyDescent="0.25">
      <c r="A500">
        <v>313038</v>
      </c>
      <c r="B500" s="48">
        <v>3</v>
      </c>
      <c r="C500" t="s">
        <v>407</v>
      </c>
      <c r="D500">
        <v>27226.37</v>
      </c>
      <c r="E500">
        <f>IFERROR(VLOOKUP(A500,'GASTOS 2015'!$A$9:$D$850,1,FALSE),0)</f>
        <v>313038</v>
      </c>
    </row>
    <row r="501" spans="1:5" x14ac:dyDescent="0.25">
      <c r="A501">
        <v>317017</v>
      </c>
      <c r="B501" s="48">
        <v>3</v>
      </c>
      <c r="C501" t="s">
        <v>569</v>
      </c>
      <c r="D501">
        <v>26477.73</v>
      </c>
      <c r="E501">
        <f>IFERROR(VLOOKUP(A501,'GASTOS 2015'!$A$9:$D$850,1,FALSE),0)</f>
        <v>317017</v>
      </c>
    </row>
    <row r="502" spans="1:5" x14ac:dyDescent="0.25">
      <c r="A502">
        <v>316033</v>
      </c>
      <c r="B502" s="48">
        <v>3</v>
      </c>
      <c r="C502" t="s">
        <v>581</v>
      </c>
      <c r="D502">
        <v>25454.989999999998</v>
      </c>
      <c r="E502">
        <f>IFERROR(VLOOKUP(A502,'GASTOS 2015'!$A$9:$D$850,1,FALSE),0)</f>
        <v>316033</v>
      </c>
    </row>
    <row r="503" spans="1:5" x14ac:dyDescent="0.25">
      <c r="A503">
        <v>316035</v>
      </c>
      <c r="B503" s="48">
        <v>3</v>
      </c>
      <c r="C503" t="s">
        <v>641</v>
      </c>
      <c r="D503">
        <v>25379.42</v>
      </c>
      <c r="E503">
        <f>IFERROR(VLOOKUP(A503,'GASTOS 2015'!$A$9:$D$850,1,FALSE),0)</f>
        <v>316035</v>
      </c>
    </row>
    <row r="504" spans="1:5" x14ac:dyDescent="0.25">
      <c r="A504">
        <v>316016</v>
      </c>
      <c r="B504" s="48">
        <v>3</v>
      </c>
      <c r="C504" t="s">
        <v>131</v>
      </c>
      <c r="D504">
        <v>24900.58</v>
      </c>
      <c r="E504">
        <f>IFERROR(VLOOKUP(A504,'GASTOS 2015'!$A$9:$D$850,1,FALSE),0)</f>
        <v>316016</v>
      </c>
    </row>
    <row r="505" spans="1:5" x14ac:dyDescent="0.25">
      <c r="A505">
        <v>316014</v>
      </c>
      <c r="B505" s="48">
        <v>3</v>
      </c>
      <c r="C505" t="s">
        <v>401</v>
      </c>
      <c r="D505">
        <v>22981.33</v>
      </c>
      <c r="E505">
        <f>IFERROR(VLOOKUP(A505,'GASTOS 2015'!$A$9:$D$850,1,FALSE),0)</f>
        <v>316014</v>
      </c>
    </row>
    <row r="506" spans="1:5" x14ac:dyDescent="0.25">
      <c r="A506">
        <v>313004</v>
      </c>
      <c r="B506" s="48">
        <v>3</v>
      </c>
      <c r="C506" t="s">
        <v>479</v>
      </c>
      <c r="D506">
        <v>22454.38</v>
      </c>
      <c r="E506">
        <f>IFERROR(VLOOKUP(A506,'GASTOS 2015'!$A$9:$D$850,1,FALSE),0)</f>
        <v>313004</v>
      </c>
    </row>
    <row r="507" spans="1:5" x14ac:dyDescent="0.25">
      <c r="A507">
        <v>316025</v>
      </c>
      <c r="B507" s="48">
        <v>3</v>
      </c>
      <c r="C507" t="s">
        <v>418</v>
      </c>
      <c r="D507">
        <v>21858.06</v>
      </c>
      <c r="E507">
        <f>IFERROR(VLOOKUP(A507,'GASTOS 2015'!$A$9:$D$850,1,FALSE),0)</f>
        <v>316025</v>
      </c>
    </row>
    <row r="508" spans="1:5" x14ac:dyDescent="0.25">
      <c r="A508">
        <v>313028</v>
      </c>
      <c r="B508" s="48">
        <v>3</v>
      </c>
      <c r="C508" t="s">
        <v>335</v>
      </c>
      <c r="D508">
        <v>19660.25</v>
      </c>
      <c r="E508">
        <f>IFERROR(VLOOKUP(A508,'GASTOS 2015'!$A$9:$D$850,1,FALSE),0)</f>
        <v>313028</v>
      </c>
    </row>
    <row r="509" spans="1:5" x14ac:dyDescent="0.25">
      <c r="A509">
        <v>317046</v>
      </c>
      <c r="B509" s="48">
        <v>3</v>
      </c>
      <c r="C509" t="s">
        <v>153</v>
      </c>
      <c r="D509">
        <v>17916.34</v>
      </c>
      <c r="E509">
        <f>IFERROR(VLOOKUP(A509,'GASTOS 2015'!$A$9:$D$850,1,FALSE),0)</f>
        <v>317046</v>
      </c>
    </row>
    <row r="510" spans="1:5" x14ac:dyDescent="0.25">
      <c r="A510">
        <v>313026</v>
      </c>
      <c r="B510" s="48">
        <v>3</v>
      </c>
      <c r="C510" t="s">
        <v>532</v>
      </c>
      <c r="D510">
        <v>17236.64</v>
      </c>
      <c r="E510">
        <f>IFERROR(VLOOKUP(A510,'GASTOS 2015'!$A$9:$D$850,1,FALSE),0)</f>
        <v>313026</v>
      </c>
    </row>
    <row r="511" spans="1:5" x14ac:dyDescent="0.25">
      <c r="A511">
        <v>316006</v>
      </c>
      <c r="B511" s="48">
        <v>3</v>
      </c>
      <c r="C511" t="s">
        <v>709</v>
      </c>
      <c r="D511">
        <v>17235.989999999998</v>
      </c>
      <c r="E511">
        <f>IFERROR(VLOOKUP(A511,'GASTOS 2015'!$A$9:$D$850,1,FALSE),0)</f>
        <v>316006</v>
      </c>
    </row>
    <row r="512" spans="1:5" x14ac:dyDescent="0.25">
      <c r="A512">
        <v>312008</v>
      </c>
      <c r="B512" s="48">
        <v>3</v>
      </c>
      <c r="C512" t="s">
        <v>97</v>
      </c>
      <c r="D512">
        <v>16600</v>
      </c>
      <c r="E512">
        <f>IFERROR(VLOOKUP(A512,'GASTOS 2015'!$A$9:$D$850,1,FALSE),0)</f>
        <v>312008</v>
      </c>
    </row>
    <row r="513" spans="1:5" x14ac:dyDescent="0.25">
      <c r="A513">
        <v>313009</v>
      </c>
      <c r="B513" s="48">
        <v>3</v>
      </c>
      <c r="C513" t="s">
        <v>321</v>
      </c>
      <c r="D513">
        <v>16490</v>
      </c>
      <c r="E513">
        <f>IFERROR(VLOOKUP(A513,'GASTOS 2015'!$A$9:$D$850,1,FALSE),0)</f>
        <v>313009</v>
      </c>
    </row>
    <row r="514" spans="1:5" x14ac:dyDescent="0.25">
      <c r="A514">
        <v>317033</v>
      </c>
      <c r="B514" s="48">
        <v>3</v>
      </c>
      <c r="C514" t="s">
        <v>150</v>
      </c>
      <c r="D514">
        <v>14000</v>
      </c>
      <c r="E514">
        <f>IFERROR(VLOOKUP(A514,'GASTOS 2015'!$A$9:$D$850,1,FALSE),0)</f>
        <v>317033</v>
      </c>
    </row>
    <row r="515" spans="1:5" x14ac:dyDescent="0.25">
      <c r="A515">
        <v>316029</v>
      </c>
      <c r="B515" s="48">
        <v>3</v>
      </c>
      <c r="C515" t="s">
        <v>612</v>
      </c>
      <c r="D515">
        <v>11900</v>
      </c>
      <c r="E515">
        <f>IFERROR(VLOOKUP(A515,'GASTOS 2015'!$A$9:$D$850,1,FALSE),0)</f>
        <v>316029</v>
      </c>
    </row>
    <row r="516" spans="1:5" x14ac:dyDescent="0.25">
      <c r="A516">
        <v>317012</v>
      </c>
      <c r="B516" s="48">
        <v>3</v>
      </c>
      <c r="C516" t="s">
        <v>713</v>
      </c>
      <c r="D516">
        <v>10916.39</v>
      </c>
      <c r="E516">
        <f>IFERROR(VLOOKUP(A516,'GASTOS 2015'!$A$9:$D$850,1,FALSE),0)</f>
        <v>317012</v>
      </c>
    </row>
    <row r="517" spans="1:5" x14ac:dyDescent="0.25">
      <c r="A517">
        <v>316003</v>
      </c>
      <c r="B517" s="48">
        <v>3</v>
      </c>
      <c r="C517" t="s">
        <v>306</v>
      </c>
      <c r="D517">
        <v>10200</v>
      </c>
      <c r="E517">
        <f>IFERROR(VLOOKUP(A517,'GASTOS 2015'!$A$9:$D$850,1,FALSE),0)</f>
        <v>316003</v>
      </c>
    </row>
    <row r="518" spans="1:5" x14ac:dyDescent="0.25">
      <c r="A518">
        <v>316007</v>
      </c>
      <c r="B518" s="48">
        <v>3</v>
      </c>
      <c r="C518" t="s">
        <v>700</v>
      </c>
      <c r="D518">
        <v>10200</v>
      </c>
      <c r="E518">
        <f>IFERROR(VLOOKUP(A518,'GASTOS 2015'!$A$9:$D$850,1,FALSE),0)</f>
        <v>316007</v>
      </c>
    </row>
    <row r="519" spans="1:5" x14ac:dyDescent="0.25">
      <c r="A519">
        <v>316023</v>
      </c>
      <c r="B519" s="48">
        <v>3</v>
      </c>
      <c r="C519" t="s">
        <v>582</v>
      </c>
      <c r="D519">
        <v>8333.2099999999991</v>
      </c>
      <c r="E519">
        <f>IFERROR(VLOOKUP(A519,'GASTOS 2015'!$A$9:$D$850,1,FALSE),0)</f>
        <v>316023</v>
      </c>
    </row>
    <row r="520" spans="1:5" x14ac:dyDescent="0.25">
      <c r="A520">
        <v>316024</v>
      </c>
      <c r="B520" s="48">
        <v>3</v>
      </c>
      <c r="C520" t="s">
        <v>576</v>
      </c>
      <c r="D520">
        <v>5555.95</v>
      </c>
      <c r="E520">
        <f>IFERROR(VLOOKUP(A520,'GASTOS 2015'!$A$9:$D$850,1,FALSE),0)</f>
        <v>316024</v>
      </c>
    </row>
    <row r="521" spans="1:5" x14ac:dyDescent="0.25">
      <c r="A521">
        <v>316018</v>
      </c>
      <c r="B521" s="48">
        <v>3</v>
      </c>
      <c r="C521" t="s">
        <v>747</v>
      </c>
      <c r="D521">
        <v>5479.92</v>
      </c>
      <c r="E521">
        <f>IFERROR(VLOOKUP(A521,'GASTOS 2015'!$A$9:$D$850,1,FALSE),0)</f>
        <v>0</v>
      </c>
    </row>
    <row r="522" spans="1:5" x14ac:dyDescent="0.25">
      <c r="A522">
        <v>316038</v>
      </c>
      <c r="B522" s="48">
        <v>3</v>
      </c>
      <c r="C522" t="s">
        <v>678</v>
      </c>
      <c r="D522">
        <v>5100</v>
      </c>
      <c r="E522">
        <f>IFERROR(VLOOKUP(A522,'GASTOS 2015'!$A$9:$D$850,1,FALSE),0)</f>
        <v>316038</v>
      </c>
    </row>
    <row r="523" spans="1:5" x14ac:dyDescent="0.25">
      <c r="A523">
        <v>316034</v>
      </c>
      <c r="B523" s="48">
        <v>3</v>
      </c>
      <c r="C523" t="s">
        <v>748</v>
      </c>
      <c r="D523">
        <v>3923.56</v>
      </c>
      <c r="E523">
        <f>IFERROR(VLOOKUP(A523,'GASTOS 2015'!$A$9:$D$850,1,FALSE),0)</f>
        <v>0</v>
      </c>
    </row>
    <row r="524" spans="1:5" x14ac:dyDescent="0.25">
      <c r="A524">
        <v>316065</v>
      </c>
      <c r="B524" s="48">
        <v>3</v>
      </c>
      <c r="C524" t="s">
        <v>627</v>
      </c>
      <c r="D524">
        <v>1700</v>
      </c>
      <c r="E524">
        <f>IFERROR(VLOOKUP(A524,'GASTOS 2015'!$A$9:$D$850,1,FALSE),0)</f>
        <v>316065</v>
      </c>
    </row>
    <row r="525" spans="1:5" x14ac:dyDescent="0.25">
      <c r="A525">
        <v>316066</v>
      </c>
      <c r="B525" s="48">
        <v>3</v>
      </c>
      <c r="C525" t="s">
        <v>749</v>
      </c>
      <c r="D525">
        <v>1700</v>
      </c>
      <c r="E525">
        <f>IFERROR(VLOOKUP(A525,'GASTOS 2015'!$A$9:$D$850,1,FALSE),0)</f>
        <v>316066</v>
      </c>
    </row>
    <row r="526" spans="1:5" x14ac:dyDescent="0.25">
      <c r="A526">
        <v>316005</v>
      </c>
      <c r="B526" s="48">
        <v>3</v>
      </c>
      <c r="C526" t="s">
        <v>432</v>
      </c>
      <c r="D526">
        <v>1700</v>
      </c>
      <c r="E526">
        <f>IFERROR(VLOOKUP(A526,'GASTOS 2015'!$A$9:$D$850,1,FALSE),0)</f>
        <v>0</v>
      </c>
    </row>
    <row r="527" spans="1:5" x14ac:dyDescent="0.25">
      <c r="A527">
        <v>317034</v>
      </c>
      <c r="B527" s="48">
        <v>3</v>
      </c>
      <c r="C527" t="s">
        <v>757</v>
      </c>
      <c r="D527">
        <v>0</v>
      </c>
      <c r="E527">
        <f>IFERROR(VLOOKUP(A527,'GASTOS 2015'!$A$9:$D$850,1,FALSE),0)</f>
        <v>0</v>
      </c>
    </row>
    <row r="528" spans="1:5" x14ac:dyDescent="0.25">
      <c r="A528">
        <v>418001</v>
      </c>
      <c r="B528" s="48">
        <v>4</v>
      </c>
      <c r="C528" t="s">
        <v>163</v>
      </c>
      <c r="D528">
        <v>242785140.09999999</v>
      </c>
      <c r="E528">
        <f>IFERROR(VLOOKUP(A528,'GASTOS 2015'!$A$9:$D$850,1,FALSE),0)</f>
        <v>418001</v>
      </c>
    </row>
    <row r="529" spans="1:5" x14ac:dyDescent="0.25">
      <c r="A529">
        <v>422001</v>
      </c>
      <c r="B529" s="48">
        <v>4</v>
      </c>
      <c r="C529" t="s">
        <v>188</v>
      </c>
      <c r="D529">
        <v>90211881.220000029</v>
      </c>
      <c r="E529">
        <f>IFERROR(VLOOKUP(A529,'GASTOS 2015'!$A$9:$D$850,1,FALSE),0)</f>
        <v>422001</v>
      </c>
    </row>
    <row r="530" spans="1:5" x14ac:dyDescent="0.25">
      <c r="A530">
        <v>419001</v>
      </c>
      <c r="B530" s="48">
        <v>4</v>
      </c>
      <c r="C530" t="s">
        <v>172</v>
      </c>
      <c r="D530">
        <v>90040471.809999987</v>
      </c>
      <c r="E530">
        <f>IFERROR(VLOOKUP(A530,'GASTOS 2015'!$A$9:$D$850,1,FALSE),0)</f>
        <v>419001</v>
      </c>
    </row>
    <row r="531" spans="1:5" x14ac:dyDescent="0.25">
      <c r="A531">
        <v>420001</v>
      </c>
      <c r="B531" s="48">
        <v>4</v>
      </c>
      <c r="C531" t="s">
        <v>176</v>
      </c>
      <c r="D531">
        <v>64043679.129999988</v>
      </c>
      <c r="E531">
        <f>IFERROR(VLOOKUP(A531,'GASTOS 2015'!$A$9:$D$850,1,FALSE),0)</f>
        <v>420001</v>
      </c>
    </row>
    <row r="532" spans="1:5" x14ac:dyDescent="0.25">
      <c r="A532">
        <v>426001</v>
      </c>
      <c r="B532" s="48">
        <v>4</v>
      </c>
      <c r="C532" t="s">
        <v>242</v>
      </c>
      <c r="D532">
        <v>14958685.210000001</v>
      </c>
      <c r="E532">
        <f>IFERROR(VLOOKUP(A532,'GASTOS 2015'!$A$9:$D$850,1,FALSE),0)</f>
        <v>426001</v>
      </c>
    </row>
    <row r="533" spans="1:5" x14ac:dyDescent="0.25">
      <c r="A533">
        <v>423001</v>
      </c>
      <c r="B533" s="48">
        <v>4</v>
      </c>
      <c r="C533" t="s">
        <v>207</v>
      </c>
      <c r="D533">
        <v>6949209.0999999996</v>
      </c>
      <c r="E533">
        <f>IFERROR(VLOOKUP(A533,'GASTOS 2015'!$A$9:$D$850,1,FALSE),0)</f>
        <v>423001</v>
      </c>
    </row>
    <row r="534" spans="1:5" x14ac:dyDescent="0.25">
      <c r="A534">
        <v>421001</v>
      </c>
      <c r="B534" s="48">
        <v>4</v>
      </c>
      <c r="C534" t="s">
        <v>185</v>
      </c>
      <c r="D534">
        <v>1636630</v>
      </c>
      <c r="E534">
        <f>IFERROR(VLOOKUP(A534,'GASTOS 2015'!$A$9:$D$850,1,FALSE),0)</f>
        <v>421001</v>
      </c>
    </row>
    <row r="535" spans="1:5" x14ac:dyDescent="0.25">
      <c r="A535">
        <v>422012</v>
      </c>
      <c r="B535" s="48">
        <v>4</v>
      </c>
      <c r="C535" t="s">
        <v>397</v>
      </c>
      <c r="D535">
        <v>1386161.68</v>
      </c>
      <c r="E535">
        <f>IFERROR(VLOOKUP(A535,'GASTOS 2015'!$A$9:$D$850,1,FALSE),0)</f>
        <v>422012</v>
      </c>
    </row>
    <row r="536" spans="1:5" x14ac:dyDescent="0.25">
      <c r="A536">
        <v>422009</v>
      </c>
      <c r="B536" s="48">
        <v>4</v>
      </c>
      <c r="C536" t="s">
        <v>194</v>
      </c>
      <c r="D536">
        <v>881567.33</v>
      </c>
      <c r="E536">
        <f>IFERROR(VLOOKUP(A536,'GASTOS 2015'!$A$9:$D$850,1,FALSE),0)</f>
        <v>422009</v>
      </c>
    </row>
    <row r="537" spans="1:5" x14ac:dyDescent="0.25">
      <c r="A537">
        <v>418020</v>
      </c>
      <c r="B537" s="48">
        <v>4</v>
      </c>
      <c r="C537" t="s">
        <v>171</v>
      </c>
      <c r="D537">
        <v>870397</v>
      </c>
      <c r="E537">
        <f>IFERROR(VLOOKUP(A537,'GASTOS 2015'!$A$9:$D$850,1,FALSE),0)</f>
        <v>418020</v>
      </c>
    </row>
    <row r="538" spans="1:5" x14ac:dyDescent="0.25">
      <c r="A538">
        <v>423033</v>
      </c>
      <c r="B538" s="48">
        <v>4</v>
      </c>
      <c r="C538" t="s">
        <v>215</v>
      </c>
      <c r="D538">
        <v>870025</v>
      </c>
      <c r="E538">
        <f>IFERROR(VLOOKUP(A538,'GASTOS 2015'!$A$9:$D$850,1,FALSE),0)</f>
        <v>423033</v>
      </c>
    </row>
    <row r="539" spans="1:5" x14ac:dyDescent="0.25">
      <c r="A539">
        <v>421004</v>
      </c>
      <c r="B539" s="48">
        <v>4</v>
      </c>
      <c r="C539" t="s">
        <v>187</v>
      </c>
      <c r="D539">
        <v>852841.44</v>
      </c>
      <c r="E539">
        <f>IFERROR(VLOOKUP(A539,'GASTOS 2015'!$A$9:$D$850,1,FALSE),0)</f>
        <v>421004</v>
      </c>
    </row>
    <row r="540" spans="1:5" x14ac:dyDescent="0.25">
      <c r="A540">
        <v>422014</v>
      </c>
      <c r="B540" s="48">
        <v>4</v>
      </c>
      <c r="C540" t="s">
        <v>198</v>
      </c>
      <c r="D540">
        <v>850391.74</v>
      </c>
      <c r="E540">
        <f>IFERROR(VLOOKUP(A540,'GASTOS 2015'!$A$9:$D$850,1,FALSE),0)</f>
        <v>422014</v>
      </c>
    </row>
    <row r="541" spans="1:5" x14ac:dyDescent="0.25">
      <c r="A541">
        <v>423006</v>
      </c>
      <c r="B541" s="48">
        <v>4</v>
      </c>
      <c r="C541" t="s">
        <v>208</v>
      </c>
      <c r="D541">
        <v>784222.75</v>
      </c>
      <c r="E541">
        <f>IFERROR(VLOOKUP(A541,'GASTOS 2015'!$A$9:$D$850,1,FALSE),0)</f>
        <v>423006</v>
      </c>
    </row>
    <row r="542" spans="1:5" x14ac:dyDescent="0.25">
      <c r="A542">
        <v>418017</v>
      </c>
      <c r="B542" s="48">
        <v>4</v>
      </c>
      <c r="C542" t="s">
        <v>169</v>
      </c>
      <c r="D542">
        <v>777572</v>
      </c>
      <c r="E542">
        <f>IFERROR(VLOOKUP(A542,'GASTOS 2015'!$A$9:$D$850,1,FALSE),0)</f>
        <v>418017</v>
      </c>
    </row>
    <row r="543" spans="1:5" x14ac:dyDescent="0.25">
      <c r="A543">
        <v>422005</v>
      </c>
      <c r="B543" s="48">
        <v>4</v>
      </c>
      <c r="C543" t="s">
        <v>191</v>
      </c>
      <c r="D543">
        <v>712356.07000000007</v>
      </c>
      <c r="E543">
        <f>IFERROR(VLOOKUP(A543,'GASTOS 2015'!$A$9:$D$850,1,FALSE),0)</f>
        <v>422005</v>
      </c>
    </row>
    <row r="544" spans="1:5" x14ac:dyDescent="0.25">
      <c r="A544">
        <v>420013</v>
      </c>
      <c r="B544" s="48">
        <v>4</v>
      </c>
      <c r="C544" t="s">
        <v>182</v>
      </c>
      <c r="D544">
        <v>702785.53</v>
      </c>
      <c r="E544">
        <f>IFERROR(VLOOKUP(A544,'GASTOS 2015'!$A$9:$D$850,1,FALSE),0)</f>
        <v>420013</v>
      </c>
    </row>
    <row r="545" spans="1:5" x14ac:dyDescent="0.25">
      <c r="A545">
        <v>423021</v>
      </c>
      <c r="B545" s="48">
        <v>4</v>
      </c>
      <c r="C545" t="s">
        <v>213</v>
      </c>
      <c r="D545">
        <v>666125.09</v>
      </c>
      <c r="E545">
        <f>IFERROR(VLOOKUP(A545,'GASTOS 2015'!$A$9:$D$850,1,FALSE),0)</f>
        <v>423021</v>
      </c>
    </row>
    <row r="546" spans="1:5" x14ac:dyDescent="0.25">
      <c r="A546">
        <v>423023</v>
      </c>
      <c r="B546" s="48">
        <v>4</v>
      </c>
      <c r="C546" t="s">
        <v>325</v>
      </c>
      <c r="D546">
        <v>642072.48</v>
      </c>
      <c r="E546">
        <f>IFERROR(VLOOKUP(A546,'GASTOS 2015'!$A$9:$D$850,1,FALSE),0)</f>
        <v>423023</v>
      </c>
    </row>
    <row r="547" spans="1:5" x14ac:dyDescent="0.25">
      <c r="A547">
        <v>422019</v>
      </c>
      <c r="B547" s="48">
        <v>4</v>
      </c>
      <c r="C547" t="s">
        <v>201</v>
      </c>
      <c r="D547">
        <v>597708.02</v>
      </c>
      <c r="E547">
        <f>IFERROR(VLOOKUP(A547,'GASTOS 2015'!$A$9:$D$850,1,FALSE),0)</f>
        <v>422019</v>
      </c>
    </row>
    <row r="548" spans="1:5" x14ac:dyDescent="0.25">
      <c r="A548">
        <v>418014</v>
      </c>
      <c r="B548" s="48">
        <v>4</v>
      </c>
      <c r="C548" t="s">
        <v>168</v>
      </c>
      <c r="D548">
        <v>580326.12</v>
      </c>
      <c r="E548">
        <f>IFERROR(VLOOKUP(A548,'GASTOS 2015'!$A$9:$D$850,1,FALSE),0)</f>
        <v>418014</v>
      </c>
    </row>
    <row r="549" spans="1:5" x14ac:dyDescent="0.25">
      <c r="A549">
        <v>422024</v>
      </c>
      <c r="B549" s="48">
        <v>4</v>
      </c>
      <c r="C549" t="s">
        <v>319</v>
      </c>
      <c r="D549">
        <v>543259.03</v>
      </c>
      <c r="E549">
        <f>IFERROR(VLOOKUP(A549,'GASTOS 2015'!$A$9:$D$850,1,FALSE),0)</f>
        <v>422024</v>
      </c>
    </row>
    <row r="550" spans="1:5" x14ac:dyDescent="0.25">
      <c r="A550">
        <v>421003</v>
      </c>
      <c r="B550" s="48">
        <v>4</v>
      </c>
      <c r="C550" t="s">
        <v>186</v>
      </c>
      <c r="D550">
        <v>538227</v>
      </c>
      <c r="E550">
        <f>IFERROR(VLOOKUP(A550,'GASTOS 2015'!$A$9:$D$850,1,FALSE),0)</f>
        <v>421003</v>
      </c>
    </row>
    <row r="551" spans="1:5" x14ac:dyDescent="0.25">
      <c r="A551">
        <v>423015</v>
      </c>
      <c r="B551" s="48">
        <v>4</v>
      </c>
      <c r="C551" t="s">
        <v>514</v>
      </c>
      <c r="D551">
        <v>497388.6</v>
      </c>
      <c r="E551">
        <f>IFERROR(VLOOKUP(A551,'GASTOS 2015'!$A$9:$D$850,1,FALSE),0)</f>
        <v>423015</v>
      </c>
    </row>
    <row r="552" spans="1:5" x14ac:dyDescent="0.25">
      <c r="A552">
        <v>422017</v>
      </c>
      <c r="B552" s="48">
        <v>4</v>
      </c>
      <c r="C552" t="s">
        <v>542</v>
      </c>
      <c r="D552">
        <v>483608.88</v>
      </c>
      <c r="E552">
        <f>IFERROR(VLOOKUP(A552,'GASTOS 2015'!$A$9:$D$850,1,FALSE),0)</f>
        <v>422017</v>
      </c>
    </row>
    <row r="553" spans="1:5" x14ac:dyDescent="0.25">
      <c r="A553">
        <v>426002</v>
      </c>
      <c r="B553" s="48">
        <v>4</v>
      </c>
      <c r="C553" t="s">
        <v>243</v>
      </c>
      <c r="D553">
        <v>473608.18</v>
      </c>
      <c r="E553">
        <f>IFERROR(VLOOKUP(A553,'GASTOS 2015'!$A$9:$D$850,1,FALSE),0)</f>
        <v>426002</v>
      </c>
    </row>
    <row r="554" spans="1:5" x14ac:dyDescent="0.25">
      <c r="A554">
        <v>422008</v>
      </c>
      <c r="B554" s="48">
        <v>4</v>
      </c>
      <c r="C554" t="s">
        <v>193</v>
      </c>
      <c r="D554">
        <v>468792.65</v>
      </c>
      <c r="E554">
        <f>IFERROR(VLOOKUP(A554,'GASTOS 2015'!$A$9:$D$850,1,FALSE),0)</f>
        <v>422008</v>
      </c>
    </row>
    <row r="555" spans="1:5" x14ac:dyDescent="0.25">
      <c r="A555">
        <v>422021</v>
      </c>
      <c r="B555" s="48">
        <v>4</v>
      </c>
      <c r="C555" t="s">
        <v>320</v>
      </c>
      <c r="D555">
        <v>455839.06</v>
      </c>
      <c r="E555">
        <f>IFERROR(VLOOKUP(A555,'GASTOS 2015'!$A$9:$D$850,1,FALSE),0)</f>
        <v>422021</v>
      </c>
    </row>
    <row r="556" spans="1:5" x14ac:dyDescent="0.25">
      <c r="A556">
        <v>422002</v>
      </c>
      <c r="B556" s="48">
        <v>4</v>
      </c>
      <c r="C556" t="s">
        <v>189</v>
      </c>
      <c r="D556">
        <v>454140.74</v>
      </c>
      <c r="E556">
        <f>IFERROR(VLOOKUP(A556,'GASTOS 2015'!$A$9:$D$850,1,FALSE),0)</f>
        <v>422002</v>
      </c>
    </row>
    <row r="557" spans="1:5" x14ac:dyDescent="0.25">
      <c r="A557">
        <v>420005</v>
      </c>
      <c r="B557" s="48">
        <v>4</v>
      </c>
      <c r="C557" t="s">
        <v>179</v>
      </c>
      <c r="D557">
        <v>441989.66000000003</v>
      </c>
      <c r="E557">
        <f>IFERROR(VLOOKUP(A557,'GASTOS 2015'!$A$9:$D$850,1,FALSE),0)</f>
        <v>420005</v>
      </c>
    </row>
    <row r="558" spans="1:5" x14ac:dyDescent="0.25">
      <c r="A558">
        <v>418008</v>
      </c>
      <c r="B558" s="48">
        <v>4</v>
      </c>
      <c r="C558" t="s">
        <v>167</v>
      </c>
      <c r="D558">
        <v>440169</v>
      </c>
      <c r="E558">
        <f>IFERROR(VLOOKUP(A558,'GASTOS 2015'!$A$9:$D$850,1,FALSE),0)</f>
        <v>418008</v>
      </c>
    </row>
    <row r="559" spans="1:5" x14ac:dyDescent="0.25">
      <c r="A559">
        <v>422025</v>
      </c>
      <c r="B559" s="48">
        <v>4</v>
      </c>
      <c r="C559" t="s">
        <v>204</v>
      </c>
      <c r="D559">
        <v>431062.39</v>
      </c>
      <c r="E559">
        <f>IFERROR(VLOOKUP(A559,'GASTOS 2015'!$A$9:$D$850,1,FALSE),0)</f>
        <v>422025</v>
      </c>
    </row>
    <row r="560" spans="1:5" x14ac:dyDescent="0.25">
      <c r="A560">
        <v>426024</v>
      </c>
      <c r="B560" s="48">
        <v>4</v>
      </c>
      <c r="C560" t="s">
        <v>248</v>
      </c>
      <c r="D560">
        <v>412801.85</v>
      </c>
      <c r="E560">
        <f>IFERROR(VLOOKUP(A560,'GASTOS 2015'!$A$9:$D$850,1,FALSE),0)</f>
        <v>426024</v>
      </c>
    </row>
    <row r="561" spans="1:5" x14ac:dyDescent="0.25">
      <c r="A561">
        <v>423007</v>
      </c>
      <c r="B561" s="48">
        <v>4</v>
      </c>
      <c r="C561" t="s">
        <v>209</v>
      </c>
      <c r="D561">
        <v>402122.7</v>
      </c>
      <c r="E561">
        <f>IFERROR(VLOOKUP(A561,'GASTOS 2015'!$A$9:$D$850,1,FALSE),0)</f>
        <v>423007</v>
      </c>
    </row>
    <row r="562" spans="1:5" x14ac:dyDescent="0.25">
      <c r="A562">
        <v>423020</v>
      </c>
      <c r="B562" s="48">
        <v>4</v>
      </c>
      <c r="C562" t="s">
        <v>409</v>
      </c>
      <c r="D562">
        <v>394726.76</v>
      </c>
      <c r="E562">
        <f>IFERROR(VLOOKUP(A562,'GASTOS 2015'!$A$9:$D$850,1,FALSE),0)</f>
        <v>423020</v>
      </c>
    </row>
    <row r="563" spans="1:5" x14ac:dyDescent="0.25">
      <c r="A563">
        <v>422006</v>
      </c>
      <c r="B563" s="48">
        <v>4</v>
      </c>
      <c r="C563" t="s">
        <v>192</v>
      </c>
      <c r="D563">
        <v>365817.54000000004</v>
      </c>
      <c r="E563">
        <f>IFERROR(VLOOKUP(A563,'GASTOS 2015'!$A$9:$D$850,1,FALSE),0)</f>
        <v>422006</v>
      </c>
    </row>
    <row r="564" spans="1:5" x14ac:dyDescent="0.25">
      <c r="A564">
        <v>421018</v>
      </c>
      <c r="B564" s="48">
        <v>4</v>
      </c>
      <c r="C564" t="s">
        <v>729</v>
      </c>
      <c r="D564">
        <v>349800</v>
      </c>
      <c r="E564">
        <f>IFERROR(VLOOKUP(A564,'GASTOS 2015'!$A$9:$D$850,1,FALSE),0)</f>
        <v>421018</v>
      </c>
    </row>
    <row r="565" spans="1:5" x14ac:dyDescent="0.25">
      <c r="A565">
        <v>422026</v>
      </c>
      <c r="B565" s="48">
        <v>4</v>
      </c>
      <c r="C565" t="s">
        <v>205</v>
      </c>
      <c r="D565">
        <v>339777.24</v>
      </c>
      <c r="E565">
        <f>IFERROR(VLOOKUP(A565,'GASTOS 2015'!$A$9:$D$850,1,FALSE),0)</f>
        <v>422026</v>
      </c>
    </row>
    <row r="566" spans="1:5" x14ac:dyDescent="0.25">
      <c r="A566">
        <v>419007</v>
      </c>
      <c r="B566" s="48">
        <v>4</v>
      </c>
      <c r="C566" t="s">
        <v>175</v>
      </c>
      <c r="D566">
        <v>308229</v>
      </c>
      <c r="E566">
        <f>IFERROR(VLOOKUP(A566,'GASTOS 2015'!$A$9:$D$850,1,FALSE),0)</f>
        <v>419007</v>
      </c>
    </row>
    <row r="567" spans="1:5" x14ac:dyDescent="0.25">
      <c r="A567">
        <v>423008</v>
      </c>
      <c r="B567" s="48">
        <v>4</v>
      </c>
      <c r="C567" t="s">
        <v>547</v>
      </c>
      <c r="D567">
        <v>290400</v>
      </c>
      <c r="E567">
        <f>IFERROR(VLOOKUP(A567,'GASTOS 2015'!$A$9:$D$850,1,FALSE),0)</f>
        <v>0</v>
      </c>
    </row>
    <row r="568" spans="1:5" x14ac:dyDescent="0.25">
      <c r="A568">
        <v>423024</v>
      </c>
      <c r="B568" s="48">
        <v>4</v>
      </c>
      <c r="C568" t="s">
        <v>214</v>
      </c>
      <c r="D568">
        <v>281489.07999999996</v>
      </c>
      <c r="E568">
        <f>IFERROR(VLOOKUP(A568,'GASTOS 2015'!$A$9:$D$850,1,FALSE),0)</f>
        <v>423024</v>
      </c>
    </row>
    <row r="569" spans="1:5" x14ac:dyDescent="0.25">
      <c r="A569">
        <v>423018</v>
      </c>
      <c r="B569" s="48">
        <v>4</v>
      </c>
      <c r="C569" t="s">
        <v>211</v>
      </c>
      <c r="D569">
        <v>279810.26</v>
      </c>
      <c r="E569">
        <f>IFERROR(VLOOKUP(A569,'GASTOS 2015'!$A$9:$D$850,1,FALSE),0)</f>
        <v>423018</v>
      </c>
    </row>
    <row r="570" spans="1:5" x14ac:dyDescent="0.25">
      <c r="A570">
        <v>422020</v>
      </c>
      <c r="B570" s="48">
        <v>4</v>
      </c>
      <c r="C570" t="s">
        <v>512</v>
      </c>
      <c r="D570">
        <v>269283.81</v>
      </c>
      <c r="E570">
        <f>IFERROR(VLOOKUP(A570,'GASTOS 2015'!$A$9:$D$850,1,FALSE),0)</f>
        <v>422020</v>
      </c>
    </row>
    <row r="571" spans="1:5" x14ac:dyDescent="0.25">
      <c r="A571">
        <v>422007</v>
      </c>
      <c r="B571" s="48">
        <v>4</v>
      </c>
      <c r="C571" t="s">
        <v>295</v>
      </c>
      <c r="D571">
        <v>268800</v>
      </c>
      <c r="E571">
        <f>IFERROR(VLOOKUP(A571,'GASTOS 2015'!$A$9:$D$850,1,FALSE),0)</f>
        <v>422007</v>
      </c>
    </row>
    <row r="572" spans="1:5" x14ac:dyDescent="0.25">
      <c r="A572">
        <v>423019</v>
      </c>
      <c r="B572" s="48">
        <v>4</v>
      </c>
      <c r="C572" t="s">
        <v>212</v>
      </c>
      <c r="D572">
        <v>256827.16999999998</v>
      </c>
      <c r="E572">
        <f>IFERROR(VLOOKUP(A572,'GASTOS 2015'!$A$9:$D$850,1,FALSE),0)</f>
        <v>423019</v>
      </c>
    </row>
    <row r="573" spans="1:5" x14ac:dyDescent="0.25">
      <c r="A573">
        <v>422034</v>
      </c>
      <c r="B573" s="48">
        <v>4</v>
      </c>
      <c r="C573" t="s">
        <v>474</v>
      </c>
      <c r="D573">
        <v>251200</v>
      </c>
      <c r="E573">
        <f>IFERROR(VLOOKUP(A573,'GASTOS 2015'!$A$9:$D$850,1,FALSE),0)</f>
        <v>422034</v>
      </c>
    </row>
    <row r="574" spans="1:5" x14ac:dyDescent="0.25">
      <c r="A574">
        <v>422022</v>
      </c>
      <c r="B574" s="48">
        <v>4</v>
      </c>
      <c r="C574" t="s">
        <v>202</v>
      </c>
      <c r="D574">
        <v>245400</v>
      </c>
      <c r="E574">
        <f>IFERROR(VLOOKUP(A574,'GASTOS 2015'!$A$9:$D$850,1,FALSE),0)</f>
        <v>422022</v>
      </c>
    </row>
    <row r="575" spans="1:5" x14ac:dyDescent="0.25">
      <c r="A575">
        <v>423011</v>
      </c>
      <c r="B575" s="48">
        <v>4</v>
      </c>
      <c r="C575" t="s">
        <v>548</v>
      </c>
      <c r="D575">
        <v>242284.72</v>
      </c>
      <c r="E575">
        <f>IFERROR(VLOOKUP(A575,'GASTOS 2015'!$A$9:$D$850,1,FALSE),0)</f>
        <v>423011</v>
      </c>
    </row>
    <row r="576" spans="1:5" x14ac:dyDescent="0.25">
      <c r="A576">
        <v>418016</v>
      </c>
      <c r="B576" s="48">
        <v>4</v>
      </c>
      <c r="C576" t="s">
        <v>364</v>
      </c>
      <c r="D576">
        <v>232131</v>
      </c>
      <c r="E576">
        <f>IFERROR(VLOOKUP(A576,'GASTOS 2015'!$A$9:$D$850,1,FALSE),0)</f>
        <v>418016</v>
      </c>
    </row>
    <row r="577" spans="1:5" x14ac:dyDescent="0.25">
      <c r="A577">
        <v>420009</v>
      </c>
      <c r="B577" s="48">
        <v>4</v>
      </c>
      <c r="C577" t="s">
        <v>181</v>
      </c>
      <c r="D577">
        <v>220400</v>
      </c>
      <c r="E577">
        <f>IFERROR(VLOOKUP(A577,'GASTOS 2015'!$A$9:$D$850,1,FALSE),0)</f>
        <v>420009</v>
      </c>
    </row>
    <row r="578" spans="1:5" x14ac:dyDescent="0.25">
      <c r="A578">
        <v>422023</v>
      </c>
      <c r="B578" s="48">
        <v>4</v>
      </c>
      <c r="C578" t="s">
        <v>203</v>
      </c>
      <c r="D578">
        <v>210337.47</v>
      </c>
      <c r="E578">
        <f>IFERROR(VLOOKUP(A578,'GASTOS 2015'!$A$9:$D$850,1,FALSE),0)</f>
        <v>422023</v>
      </c>
    </row>
    <row r="579" spans="1:5" x14ac:dyDescent="0.25">
      <c r="A579">
        <v>423009</v>
      </c>
      <c r="B579" s="48">
        <v>4</v>
      </c>
      <c r="C579" t="s">
        <v>148</v>
      </c>
      <c r="D579">
        <v>197117.72999999998</v>
      </c>
      <c r="E579">
        <f>IFERROR(VLOOKUP(A579,'GASTOS 2015'!$A$9:$D$850,1,FALSE),0)</f>
        <v>423009</v>
      </c>
    </row>
    <row r="580" spans="1:5" x14ac:dyDescent="0.25">
      <c r="A580">
        <v>422003</v>
      </c>
      <c r="B580" s="48">
        <v>4</v>
      </c>
      <c r="C580" t="s">
        <v>190</v>
      </c>
      <c r="D580">
        <v>197028.75</v>
      </c>
      <c r="E580">
        <f>IFERROR(VLOOKUP(A580,'GASTOS 2015'!$A$9:$D$850,1,FALSE),0)</f>
        <v>422003</v>
      </c>
    </row>
    <row r="581" spans="1:5" x14ac:dyDescent="0.25">
      <c r="A581">
        <v>419003</v>
      </c>
      <c r="B581" s="48">
        <v>4</v>
      </c>
      <c r="C581" t="s">
        <v>173</v>
      </c>
      <c r="D581">
        <v>188474.51</v>
      </c>
      <c r="E581">
        <f>IFERROR(VLOOKUP(A581,'GASTOS 2015'!$A$9:$D$850,1,FALSE),0)</f>
        <v>419003</v>
      </c>
    </row>
    <row r="582" spans="1:5" x14ac:dyDescent="0.25">
      <c r="A582">
        <v>420003</v>
      </c>
      <c r="B582" s="48">
        <v>4</v>
      </c>
      <c r="C582" t="s">
        <v>178</v>
      </c>
      <c r="D582">
        <v>182534.35</v>
      </c>
      <c r="E582">
        <f>IFERROR(VLOOKUP(A582,'GASTOS 2015'!$A$9:$D$850,1,FALSE),0)</f>
        <v>420003</v>
      </c>
    </row>
    <row r="583" spans="1:5" x14ac:dyDescent="0.25">
      <c r="A583">
        <v>418002</v>
      </c>
      <c r="B583" s="48">
        <v>4</v>
      </c>
      <c r="C583" t="s">
        <v>365</v>
      </c>
      <c r="D583">
        <v>176991.34</v>
      </c>
      <c r="E583">
        <f>IFERROR(VLOOKUP(A583,'GASTOS 2015'!$A$9:$D$850,1,FALSE),0)</f>
        <v>418002</v>
      </c>
    </row>
    <row r="584" spans="1:5" x14ac:dyDescent="0.25">
      <c r="A584">
        <v>422036</v>
      </c>
      <c r="B584" s="48">
        <v>4</v>
      </c>
      <c r="C584" t="s">
        <v>206</v>
      </c>
      <c r="D584">
        <v>174900</v>
      </c>
      <c r="E584">
        <f>IFERROR(VLOOKUP(A584,'GASTOS 2015'!$A$9:$D$850,1,FALSE),0)</f>
        <v>422036</v>
      </c>
    </row>
    <row r="585" spans="1:5" x14ac:dyDescent="0.25">
      <c r="A585">
        <v>419020</v>
      </c>
      <c r="B585" s="48">
        <v>4</v>
      </c>
      <c r="C585" t="s">
        <v>530</v>
      </c>
      <c r="D585">
        <v>170666.07</v>
      </c>
      <c r="E585">
        <f>IFERROR(VLOOKUP(A585,'GASTOS 2015'!$A$9:$D$850,1,FALSE),0)</f>
        <v>419020</v>
      </c>
    </row>
    <row r="586" spans="1:5" x14ac:dyDescent="0.25">
      <c r="A586">
        <v>418019</v>
      </c>
      <c r="B586" s="48">
        <v>4</v>
      </c>
      <c r="C586" t="s">
        <v>170</v>
      </c>
      <c r="D586">
        <v>169916.22</v>
      </c>
      <c r="E586">
        <f>IFERROR(VLOOKUP(A586,'GASTOS 2015'!$A$9:$D$850,1,FALSE),0)</f>
        <v>418019</v>
      </c>
    </row>
    <row r="587" spans="1:5" x14ac:dyDescent="0.25">
      <c r="A587">
        <v>426007</v>
      </c>
      <c r="B587" s="48">
        <v>4</v>
      </c>
      <c r="C587" t="s">
        <v>246</v>
      </c>
      <c r="D587">
        <v>166311.99</v>
      </c>
      <c r="E587">
        <f>IFERROR(VLOOKUP(A587,'GASTOS 2015'!$A$9:$D$850,1,FALSE),0)</f>
        <v>426007</v>
      </c>
    </row>
    <row r="588" spans="1:5" x14ac:dyDescent="0.25">
      <c r="A588">
        <v>421009</v>
      </c>
      <c r="B588" s="48">
        <v>4</v>
      </c>
      <c r="C588" t="s">
        <v>328</v>
      </c>
      <c r="D588">
        <v>162200</v>
      </c>
      <c r="E588">
        <f>IFERROR(VLOOKUP(A588,'GASTOS 2015'!$A$9:$D$850,1,FALSE),0)</f>
        <v>421009</v>
      </c>
    </row>
    <row r="589" spans="1:5" x14ac:dyDescent="0.25">
      <c r="A589">
        <v>424001</v>
      </c>
      <c r="B589" s="48">
        <v>4</v>
      </c>
      <c r="C589" t="s">
        <v>216</v>
      </c>
      <c r="D589">
        <v>158160.69</v>
      </c>
      <c r="E589">
        <f>IFERROR(VLOOKUP(A589,'GASTOS 2015'!$A$9:$D$850,1,FALSE),0)</f>
        <v>424001</v>
      </c>
    </row>
    <row r="590" spans="1:5" x14ac:dyDescent="0.25">
      <c r="A590">
        <v>423016</v>
      </c>
      <c r="B590" s="48">
        <v>4</v>
      </c>
      <c r="C590" t="s">
        <v>519</v>
      </c>
      <c r="D590">
        <v>156586.22</v>
      </c>
      <c r="E590">
        <f>IFERROR(VLOOKUP(A590,'GASTOS 2015'!$A$9:$D$850,1,FALSE),0)</f>
        <v>423016</v>
      </c>
    </row>
    <row r="591" spans="1:5" x14ac:dyDescent="0.25">
      <c r="A591">
        <v>423005</v>
      </c>
      <c r="B591" s="48">
        <v>4</v>
      </c>
      <c r="C591" t="s">
        <v>546</v>
      </c>
      <c r="D591">
        <v>156313.07</v>
      </c>
      <c r="E591">
        <f>IFERROR(VLOOKUP(A591,'GASTOS 2015'!$A$9:$D$850,1,FALSE),0)</f>
        <v>423005</v>
      </c>
    </row>
    <row r="592" spans="1:5" x14ac:dyDescent="0.25">
      <c r="A592">
        <v>423013</v>
      </c>
      <c r="B592" s="48">
        <v>4</v>
      </c>
      <c r="C592" t="s">
        <v>513</v>
      </c>
      <c r="D592">
        <v>152866.29999999999</v>
      </c>
      <c r="E592">
        <f>IFERROR(VLOOKUP(A592,'GASTOS 2015'!$A$9:$D$850,1,FALSE),0)</f>
        <v>423013</v>
      </c>
    </row>
    <row r="593" spans="1:5" x14ac:dyDescent="0.25">
      <c r="A593">
        <v>418005</v>
      </c>
      <c r="B593" s="48">
        <v>4</v>
      </c>
      <c r="C593" t="s">
        <v>165</v>
      </c>
      <c r="D593">
        <v>151560</v>
      </c>
      <c r="E593">
        <f>IFERROR(VLOOKUP(A593,'GASTOS 2015'!$A$9:$D$850,1,FALSE),0)</f>
        <v>418005</v>
      </c>
    </row>
    <row r="594" spans="1:5" x14ac:dyDescent="0.25">
      <c r="A594">
        <v>422011</v>
      </c>
      <c r="B594" s="48">
        <v>4</v>
      </c>
      <c r="C594" t="s">
        <v>196</v>
      </c>
      <c r="D594">
        <v>147519.29999999999</v>
      </c>
      <c r="E594">
        <f>IFERROR(VLOOKUP(A594,'GASTOS 2015'!$A$9:$D$850,1,FALSE),0)</f>
        <v>422011</v>
      </c>
    </row>
    <row r="595" spans="1:5" x14ac:dyDescent="0.25">
      <c r="A595">
        <v>422004</v>
      </c>
      <c r="B595" s="48">
        <v>4</v>
      </c>
      <c r="C595" t="s">
        <v>369</v>
      </c>
      <c r="D595">
        <v>136869.48000000001</v>
      </c>
      <c r="E595">
        <f>IFERROR(VLOOKUP(A595,'GASTOS 2015'!$A$9:$D$850,1,FALSE),0)</f>
        <v>422004</v>
      </c>
    </row>
    <row r="596" spans="1:5" x14ac:dyDescent="0.25">
      <c r="A596">
        <v>419006</v>
      </c>
      <c r="B596" s="48">
        <v>4</v>
      </c>
      <c r="C596" t="s">
        <v>108</v>
      </c>
      <c r="D596">
        <v>135400</v>
      </c>
      <c r="E596">
        <f>IFERROR(VLOOKUP(A596,'GASTOS 2015'!$A$9:$D$850,1,FALSE),0)</f>
        <v>0</v>
      </c>
    </row>
    <row r="597" spans="1:5" x14ac:dyDescent="0.25">
      <c r="A597">
        <v>420040</v>
      </c>
      <c r="B597" s="48">
        <v>4</v>
      </c>
      <c r="C597" t="s">
        <v>184</v>
      </c>
      <c r="D597">
        <v>132012</v>
      </c>
      <c r="E597">
        <f>IFERROR(VLOOKUP(A597,'GASTOS 2015'!$A$9:$D$850,1,FALSE),0)</f>
        <v>420040</v>
      </c>
    </row>
    <row r="598" spans="1:5" x14ac:dyDescent="0.25">
      <c r="A598">
        <v>422015</v>
      </c>
      <c r="B598" s="48">
        <v>4</v>
      </c>
      <c r="C598" t="s">
        <v>408</v>
      </c>
      <c r="D598">
        <v>126702.11</v>
      </c>
      <c r="E598">
        <f>IFERROR(VLOOKUP(A598,'GASTOS 2015'!$A$9:$D$850,1,FALSE),0)</f>
        <v>422015</v>
      </c>
    </row>
    <row r="599" spans="1:5" x14ac:dyDescent="0.25">
      <c r="A599">
        <v>419072</v>
      </c>
      <c r="B599" s="48">
        <v>4</v>
      </c>
      <c r="C599" t="s">
        <v>766</v>
      </c>
      <c r="D599">
        <v>119735</v>
      </c>
      <c r="E599">
        <f>IFERROR(VLOOKUP(A599,'GASTOS 2015'!$A$9:$D$850,1,FALSE),0)</f>
        <v>0</v>
      </c>
    </row>
    <row r="600" spans="1:5" x14ac:dyDescent="0.25">
      <c r="A600">
        <v>426004</v>
      </c>
      <c r="B600" s="48">
        <v>4</v>
      </c>
      <c r="C600" t="s">
        <v>244</v>
      </c>
      <c r="D600">
        <v>118051.86</v>
      </c>
      <c r="E600">
        <f>IFERROR(VLOOKUP(A600,'GASTOS 2015'!$A$9:$D$850,1,FALSE),0)</f>
        <v>0</v>
      </c>
    </row>
    <row r="601" spans="1:5" x14ac:dyDescent="0.25">
      <c r="A601">
        <v>423012</v>
      </c>
      <c r="B601" s="48">
        <v>4</v>
      </c>
      <c r="C601" t="s">
        <v>210</v>
      </c>
      <c r="D601">
        <v>116800</v>
      </c>
      <c r="E601">
        <f>IFERROR(VLOOKUP(A601,'GASTOS 2015'!$A$9:$D$850,1,FALSE),0)</f>
        <v>423012</v>
      </c>
    </row>
    <row r="602" spans="1:5" x14ac:dyDescent="0.25">
      <c r="A602">
        <v>423017</v>
      </c>
      <c r="B602" s="48">
        <v>4</v>
      </c>
      <c r="C602" t="s">
        <v>544</v>
      </c>
      <c r="D602">
        <v>112000</v>
      </c>
      <c r="E602">
        <f>IFERROR(VLOOKUP(A602,'GASTOS 2015'!$A$9:$D$850,1,FALSE),0)</f>
        <v>423017</v>
      </c>
    </row>
    <row r="603" spans="1:5" x14ac:dyDescent="0.25">
      <c r="A603">
        <v>422010</v>
      </c>
      <c r="B603" s="48">
        <v>4</v>
      </c>
      <c r="C603" t="s">
        <v>195</v>
      </c>
      <c r="D603">
        <v>105428.89</v>
      </c>
      <c r="E603">
        <f>IFERROR(VLOOKUP(A603,'GASTOS 2015'!$A$9:$D$850,1,FALSE),0)</f>
        <v>422010</v>
      </c>
    </row>
    <row r="604" spans="1:5" x14ac:dyDescent="0.25">
      <c r="A604">
        <v>423041</v>
      </c>
      <c r="B604" s="48">
        <v>4</v>
      </c>
      <c r="C604" t="s">
        <v>654</v>
      </c>
      <c r="D604">
        <v>99600</v>
      </c>
      <c r="E604">
        <f>IFERROR(VLOOKUP(A604,'GASTOS 2015'!$A$9:$D$850,1,FALSE),0)</f>
        <v>423041</v>
      </c>
    </row>
    <row r="605" spans="1:5" x14ac:dyDescent="0.25">
      <c r="A605">
        <v>422013</v>
      </c>
      <c r="B605" s="48">
        <v>4</v>
      </c>
      <c r="C605" t="s">
        <v>197</v>
      </c>
      <c r="D605">
        <v>97699.8</v>
      </c>
      <c r="E605">
        <f>IFERROR(VLOOKUP(A605,'GASTOS 2015'!$A$9:$D$850,1,FALSE),0)</f>
        <v>422013</v>
      </c>
    </row>
    <row r="606" spans="1:5" x14ac:dyDescent="0.25">
      <c r="A606">
        <v>418010</v>
      </c>
      <c r="B606" s="48">
        <v>4</v>
      </c>
      <c r="C606" t="s">
        <v>366</v>
      </c>
      <c r="D606">
        <v>85487</v>
      </c>
      <c r="E606">
        <f>IFERROR(VLOOKUP(A606,'GASTOS 2015'!$A$9:$D$850,1,FALSE),0)</f>
        <v>418010</v>
      </c>
    </row>
    <row r="607" spans="1:5" x14ac:dyDescent="0.25">
      <c r="A607">
        <v>423010</v>
      </c>
      <c r="B607" s="48">
        <v>4</v>
      </c>
      <c r="C607" t="s">
        <v>545</v>
      </c>
      <c r="D607">
        <v>85433.86</v>
      </c>
      <c r="E607">
        <f>IFERROR(VLOOKUP(A607,'GASTOS 2015'!$A$9:$D$850,1,FALSE),0)</f>
        <v>423010</v>
      </c>
    </row>
    <row r="608" spans="1:5" x14ac:dyDescent="0.25">
      <c r="A608">
        <v>422018</v>
      </c>
      <c r="B608" s="48">
        <v>4</v>
      </c>
      <c r="C608" t="s">
        <v>200</v>
      </c>
      <c r="D608">
        <v>76236.320000000007</v>
      </c>
      <c r="E608">
        <f>IFERROR(VLOOKUP(A608,'GASTOS 2015'!$A$9:$D$850,1,FALSE),0)</f>
        <v>422018</v>
      </c>
    </row>
    <row r="609" spans="1:5" x14ac:dyDescent="0.25">
      <c r="A609">
        <v>422016</v>
      </c>
      <c r="B609" s="48">
        <v>4</v>
      </c>
      <c r="C609" t="s">
        <v>199</v>
      </c>
      <c r="D609">
        <v>75462.929999999993</v>
      </c>
      <c r="E609">
        <f>IFERROR(VLOOKUP(A609,'GASTOS 2015'!$A$9:$D$850,1,FALSE),0)</f>
        <v>422016</v>
      </c>
    </row>
    <row r="610" spans="1:5" x14ac:dyDescent="0.25">
      <c r="A610">
        <v>423002</v>
      </c>
      <c r="B610" s="48">
        <v>4</v>
      </c>
      <c r="C610" t="s">
        <v>190</v>
      </c>
      <c r="D610">
        <v>69268.040000000008</v>
      </c>
      <c r="E610">
        <f>IFERROR(VLOOKUP(A610,'GASTOS 2015'!$A$9:$D$850,1,FALSE),0)</f>
        <v>423002</v>
      </c>
    </row>
    <row r="611" spans="1:5" x14ac:dyDescent="0.25">
      <c r="A611">
        <v>418003</v>
      </c>
      <c r="B611" s="48">
        <v>4</v>
      </c>
      <c r="C611" t="s">
        <v>164</v>
      </c>
      <c r="D611">
        <v>67442</v>
      </c>
      <c r="E611">
        <f>IFERROR(VLOOKUP(A611,'GASTOS 2015'!$A$9:$D$850,1,FALSE),0)</f>
        <v>418003</v>
      </c>
    </row>
    <row r="612" spans="1:5" x14ac:dyDescent="0.25">
      <c r="A612">
        <v>420002</v>
      </c>
      <c r="B612" s="48">
        <v>4</v>
      </c>
      <c r="C612" t="s">
        <v>177</v>
      </c>
      <c r="D612">
        <v>55594</v>
      </c>
      <c r="E612">
        <f>IFERROR(VLOOKUP(A612,'GASTOS 2015'!$A$9:$D$850,1,FALSE),0)</f>
        <v>420002</v>
      </c>
    </row>
    <row r="613" spans="1:5" x14ac:dyDescent="0.25">
      <c r="A613">
        <v>421006</v>
      </c>
      <c r="B613" s="48">
        <v>4</v>
      </c>
      <c r="C613" t="s">
        <v>655</v>
      </c>
      <c r="D613">
        <v>55000</v>
      </c>
      <c r="E613">
        <f>IFERROR(VLOOKUP(A613,'GASTOS 2015'!$A$9:$D$850,1,FALSE),0)</f>
        <v>421006</v>
      </c>
    </row>
    <row r="614" spans="1:5" x14ac:dyDescent="0.25">
      <c r="A614">
        <v>423004</v>
      </c>
      <c r="B614" s="48">
        <v>4</v>
      </c>
      <c r="C614" t="s">
        <v>679</v>
      </c>
      <c r="D614">
        <v>54000</v>
      </c>
      <c r="E614">
        <f>IFERROR(VLOOKUP(A614,'GASTOS 2015'!$A$9:$D$850,1,FALSE),0)</f>
        <v>0</v>
      </c>
    </row>
    <row r="615" spans="1:5" x14ac:dyDescent="0.25">
      <c r="A615">
        <v>426010</v>
      </c>
      <c r="B615" s="48">
        <v>4</v>
      </c>
      <c r="C615" t="s">
        <v>702</v>
      </c>
      <c r="D615">
        <v>51165.53</v>
      </c>
      <c r="E615">
        <f>IFERROR(VLOOKUP(A615,'GASTOS 2015'!$A$9:$D$850,1,FALSE),0)</f>
        <v>0</v>
      </c>
    </row>
    <row r="616" spans="1:5" x14ac:dyDescent="0.25">
      <c r="A616">
        <v>426016</v>
      </c>
      <c r="B616" s="48">
        <v>4</v>
      </c>
      <c r="C616" t="s">
        <v>652</v>
      </c>
      <c r="D616">
        <v>46935.22</v>
      </c>
      <c r="E616">
        <f>IFERROR(VLOOKUP(A616,'GASTOS 2015'!$A$9:$D$850,1,FALSE),0)</f>
        <v>426016</v>
      </c>
    </row>
    <row r="617" spans="1:5" x14ac:dyDescent="0.25">
      <c r="A617">
        <v>420007</v>
      </c>
      <c r="B617" s="48">
        <v>4</v>
      </c>
      <c r="C617" t="s">
        <v>180</v>
      </c>
      <c r="D617">
        <v>41589.29</v>
      </c>
      <c r="E617">
        <f>IFERROR(VLOOKUP(A617,'GASTOS 2015'!$A$9:$D$850,1,FALSE),0)</f>
        <v>0</v>
      </c>
    </row>
    <row r="618" spans="1:5" x14ac:dyDescent="0.25">
      <c r="A618">
        <v>419009</v>
      </c>
      <c r="B618" s="48">
        <v>4</v>
      </c>
      <c r="C618" t="s">
        <v>500</v>
      </c>
      <c r="D618">
        <v>40462.22</v>
      </c>
      <c r="E618">
        <f>IFERROR(VLOOKUP(A618,'GASTOS 2015'!$A$9:$D$850,1,FALSE),0)</f>
        <v>419009</v>
      </c>
    </row>
    <row r="619" spans="1:5" x14ac:dyDescent="0.25">
      <c r="A619">
        <v>421002</v>
      </c>
      <c r="B619" s="48">
        <v>4</v>
      </c>
      <c r="C619" t="s">
        <v>728</v>
      </c>
      <c r="D619">
        <v>40000</v>
      </c>
      <c r="E619">
        <f>IFERROR(VLOOKUP(A619,'GASTOS 2015'!$A$9:$D$850,1,FALSE),0)</f>
        <v>421002</v>
      </c>
    </row>
    <row r="620" spans="1:5" x14ac:dyDescent="0.25">
      <c r="A620">
        <v>423003</v>
      </c>
      <c r="B620" s="48">
        <v>4</v>
      </c>
      <c r="C620" t="s">
        <v>754</v>
      </c>
      <c r="D620">
        <v>34000</v>
      </c>
      <c r="E620">
        <f>IFERROR(VLOOKUP(A620,'GASTOS 2015'!$A$9:$D$850,1,FALSE),0)</f>
        <v>0</v>
      </c>
    </row>
    <row r="621" spans="1:5" x14ac:dyDescent="0.25">
      <c r="A621">
        <v>420047</v>
      </c>
      <c r="B621" s="48">
        <v>4</v>
      </c>
      <c r="C621" t="s">
        <v>718</v>
      </c>
      <c r="D621">
        <v>22000</v>
      </c>
      <c r="E621">
        <f>IFERROR(VLOOKUP(A621,'GASTOS 2015'!$A$9:$D$850,1,FALSE),0)</f>
        <v>420047</v>
      </c>
    </row>
    <row r="622" spans="1:5" x14ac:dyDescent="0.25">
      <c r="A622">
        <v>419017</v>
      </c>
      <c r="B622" s="48">
        <v>4</v>
      </c>
      <c r="C622" t="s">
        <v>676</v>
      </c>
      <c r="D622">
        <v>17279.900000000001</v>
      </c>
      <c r="E622">
        <f>IFERROR(VLOOKUP(A622,'GASTOS 2015'!$A$9:$D$850,1,FALSE),0)</f>
        <v>419017</v>
      </c>
    </row>
    <row r="623" spans="1:5" x14ac:dyDescent="0.25">
      <c r="A623">
        <v>419012</v>
      </c>
      <c r="B623" s="48">
        <v>4</v>
      </c>
      <c r="C623" t="s">
        <v>658</v>
      </c>
      <c r="D623">
        <v>16659.300000000003</v>
      </c>
      <c r="E623">
        <f>IFERROR(VLOOKUP(A623,'GASTOS 2015'!$A$9:$D$850,1,FALSE),0)</f>
        <v>419012</v>
      </c>
    </row>
    <row r="624" spans="1:5" x14ac:dyDescent="0.25">
      <c r="A624">
        <v>420014</v>
      </c>
      <c r="B624" s="48">
        <v>4</v>
      </c>
      <c r="C624" t="s">
        <v>756</v>
      </c>
      <c r="D624">
        <v>15000</v>
      </c>
      <c r="E624">
        <f>IFERROR(VLOOKUP(A624,'GASTOS 2015'!$A$9:$D$850,1,FALSE),0)</f>
        <v>0</v>
      </c>
    </row>
    <row r="625" spans="1:5" x14ac:dyDescent="0.25">
      <c r="A625">
        <v>418012</v>
      </c>
      <c r="B625" s="48">
        <v>4</v>
      </c>
      <c r="C625" t="s">
        <v>339</v>
      </c>
      <c r="D625">
        <v>8927</v>
      </c>
      <c r="E625">
        <f>IFERROR(VLOOKUP(A625,'GASTOS 2015'!$A$9:$D$850,1,FALSE),0)</f>
        <v>418012</v>
      </c>
    </row>
    <row r="626" spans="1:5" x14ac:dyDescent="0.25">
      <c r="A626">
        <v>420031</v>
      </c>
      <c r="B626" s="48">
        <v>4</v>
      </c>
      <c r="C626" t="s">
        <v>183</v>
      </c>
      <c r="D626">
        <v>6000</v>
      </c>
      <c r="E626">
        <f>IFERROR(VLOOKUP(A626,'GASTOS 2015'!$A$9:$D$850,1,FALSE),0)</f>
        <v>0</v>
      </c>
    </row>
    <row r="627" spans="1:5" x14ac:dyDescent="0.25">
      <c r="A627">
        <v>418007</v>
      </c>
      <c r="B627" s="48">
        <v>4</v>
      </c>
      <c r="C627" t="s">
        <v>666</v>
      </c>
      <c r="D627">
        <v>5878.33</v>
      </c>
      <c r="E627">
        <f>IFERROR(VLOOKUP(A627,'GASTOS 2015'!$A$9:$D$850,1,FALSE),0)</f>
        <v>418007</v>
      </c>
    </row>
    <row r="628" spans="1:5" x14ac:dyDescent="0.25">
      <c r="A628">
        <v>418006</v>
      </c>
      <c r="B628" s="48">
        <v>4</v>
      </c>
      <c r="C628" t="s">
        <v>166</v>
      </c>
      <c r="D628">
        <v>5568.74</v>
      </c>
      <c r="E628">
        <f>IFERROR(VLOOKUP(A628,'GASTOS 2015'!$A$9:$D$850,1,FALSE),0)</f>
        <v>418006</v>
      </c>
    </row>
    <row r="629" spans="1:5" x14ac:dyDescent="0.25">
      <c r="A629">
        <v>423022</v>
      </c>
      <c r="B629" s="48">
        <v>4</v>
      </c>
      <c r="C629" t="s">
        <v>701</v>
      </c>
      <c r="D629">
        <v>5000</v>
      </c>
      <c r="E629">
        <f>IFERROR(VLOOKUP(A629,'GASTOS 2015'!$A$9:$D$850,1,FALSE),0)</f>
        <v>423022</v>
      </c>
    </row>
    <row r="630" spans="1:5" x14ac:dyDescent="0.25">
      <c r="A630">
        <v>426009</v>
      </c>
      <c r="B630" s="48">
        <v>4</v>
      </c>
      <c r="C630" t="s">
        <v>682</v>
      </c>
      <c r="D630">
        <v>4803.72</v>
      </c>
      <c r="E630">
        <f>IFERROR(VLOOKUP(A630,'GASTOS 2015'!$A$9:$D$850,1,FALSE),0)</f>
        <v>426009</v>
      </c>
    </row>
    <row r="631" spans="1:5" x14ac:dyDescent="0.25">
      <c r="A631">
        <v>426027</v>
      </c>
      <c r="B631" s="48">
        <v>4</v>
      </c>
      <c r="C631" t="s">
        <v>704</v>
      </c>
      <c r="D631">
        <v>4510</v>
      </c>
      <c r="E631">
        <f>IFERROR(VLOOKUP(A631,'GASTOS 2015'!$A$9:$D$850,1,FALSE),0)</f>
        <v>426027</v>
      </c>
    </row>
    <row r="632" spans="1:5" x14ac:dyDescent="0.25">
      <c r="A632">
        <v>426005</v>
      </c>
      <c r="B632" s="48">
        <v>4</v>
      </c>
      <c r="C632" t="s">
        <v>245</v>
      </c>
      <c r="D632">
        <v>4098.2199999999993</v>
      </c>
      <c r="E632">
        <f>IFERROR(VLOOKUP(A632,'GASTOS 2015'!$A$9:$D$850,1,FALSE),0)</f>
        <v>426005</v>
      </c>
    </row>
    <row r="633" spans="1:5" x14ac:dyDescent="0.25">
      <c r="A633">
        <v>426017</v>
      </c>
      <c r="B633" s="48">
        <v>4</v>
      </c>
      <c r="C633" t="s">
        <v>247</v>
      </c>
      <c r="D633">
        <v>4050.91</v>
      </c>
      <c r="E633">
        <f>IFERROR(VLOOKUP(A633,'GASTOS 2015'!$A$9:$D$850,1,FALSE),0)</f>
        <v>0</v>
      </c>
    </row>
    <row r="634" spans="1:5" x14ac:dyDescent="0.25">
      <c r="A634">
        <v>426025</v>
      </c>
      <c r="B634" s="48">
        <v>4</v>
      </c>
      <c r="C634" t="s">
        <v>717</v>
      </c>
      <c r="D634">
        <v>3732.32</v>
      </c>
      <c r="E634">
        <f>IFERROR(VLOOKUP(A634,'GASTOS 2015'!$A$9:$D$850,1,FALSE),0)</f>
        <v>426025</v>
      </c>
    </row>
    <row r="635" spans="1:5" x14ac:dyDescent="0.25">
      <c r="A635">
        <v>420004</v>
      </c>
      <c r="B635" s="48">
        <v>4</v>
      </c>
      <c r="C635" t="s">
        <v>543</v>
      </c>
      <c r="D635">
        <v>3568.38</v>
      </c>
      <c r="E635">
        <f>IFERROR(VLOOKUP(A635,'GASTOS 2015'!$A$9:$D$850,1,FALSE),0)</f>
        <v>420004</v>
      </c>
    </row>
    <row r="636" spans="1:5" x14ac:dyDescent="0.25">
      <c r="A636">
        <v>419032</v>
      </c>
      <c r="B636" s="48">
        <v>4</v>
      </c>
      <c r="C636" t="s">
        <v>328</v>
      </c>
      <c r="D636">
        <v>3054</v>
      </c>
      <c r="E636">
        <f>IFERROR(VLOOKUP(A636,'GASTOS 2015'!$A$9:$D$850,1,FALSE),0)</f>
        <v>419032</v>
      </c>
    </row>
    <row r="637" spans="1:5" x14ac:dyDescent="0.25">
      <c r="A637">
        <v>419005</v>
      </c>
      <c r="B637" s="48">
        <v>4</v>
      </c>
      <c r="C637" t="s">
        <v>174</v>
      </c>
      <c r="D637">
        <v>2979.51</v>
      </c>
      <c r="E637">
        <f>IFERROR(VLOOKUP(A637,'GASTOS 2015'!$A$9:$D$850,1,FALSE),0)</f>
        <v>419005</v>
      </c>
    </row>
    <row r="638" spans="1:5" x14ac:dyDescent="0.25">
      <c r="A638">
        <v>418021</v>
      </c>
      <c r="B638" s="48">
        <v>4</v>
      </c>
      <c r="C638" t="s">
        <v>730</v>
      </c>
      <c r="D638">
        <v>1600</v>
      </c>
      <c r="E638">
        <f>IFERROR(VLOOKUP(A638,'GASTOS 2015'!$A$9:$D$850,1,FALSE),0)</f>
        <v>418021</v>
      </c>
    </row>
    <row r="639" spans="1:5" x14ac:dyDescent="0.25">
      <c r="A639">
        <v>419010</v>
      </c>
      <c r="B639" s="48">
        <v>4</v>
      </c>
      <c r="C639" t="s">
        <v>726</v>
      </c>
      <c r="D639">
        <v>1336</v>
      </c>
      <c r="E639">
        <f>IFERROR(VLOOKUP(A639,'GASTOS 2015'!$A$9:$D$850,1,FALSE),0)</f>
        <v>419010</v>
      </c>
    </row>
    <row r="640" spans="1:5" x14ac:dyDescent="0.25">
      <c r="A640">
        <v>526001</v>
      </c>
      <c r="B640" s="48">
        <v>5</v>
      </c>
      <c r="C640" t="s">
        <v>217</v>
      </c>
      <c r="D640">
        <v>158515087.51000002</v>
      </c>
      <c r="E640">
        <f>IFERROR(VLOOKUP(A640,'GASTOS 2015'!$A$9:$D$850,1,FALSE),0)</f>
        <v>526001</v>
      </c>
    </row>
    <row r="641" spans="1:5" x14ac:dyDescent="0.25">
      <c r="A641">
        <v>525001</v>
      </c>
      <c r="B641" s="48">
        <v>5</v>
      </c>
      <c r="C641" t="s">
        <v>235</v>
      </c>
      <c r="D641">
        <v>85083736.309999987</v>
      </c>
      <c r="E641">
        <f>IFERROR(VLOOKUP(A641,'GASTOS 2015'!$A$9:$D$850,1,FALSE),0)</f>
        <v>525001</v>
      </c>
    </row>
    <row r="642" spans="1:5" x14ac:dyDescent="0.25">
      <c r="A642">
        <v>526061</v>
      </c>
      <c r="B642" s="48">
        <v>5</v>
      </c>
      <c r="C642" t="s">
        <v>227</v>
      </c>
      <c r="D642">
        <v>5222824.05</v>
      </c>
      <c r="E642">
        <f>IFERROR(VLOOKUP(A642,'GASTOS 2015'!$A$9:$D$850,1,FALSE),0)</f>
        <v>526061</v>
      </c>
    </row>
    <row r="643" spans="1:5" x14ac:dyDescent="0.25">
      <c r="A643">
        <v>526007</v>
      </c>
      <c r="B643" s="48">
        <v>5</v>
      </c>
      <c r="C643" t="s">
        <v>219</v>
      </c>
      <c r="D643">
        <v>5089383.7699999996</v>
      </c>
      <c r="E643">
        <f>IFERROR(VLOOKUP(A643,'GASTOS 2015'!$A$9:$D$850,1,FALSE),0)</f>
        <v>526007</v>
      </c>
    </row>
    <row r="644" spans="1:5" x14ac:dyDescent="0.25">
      <c r="A644">
        <v>530001</v>
      </c>
      <c r="B644" s="48">
        <v>5</v>
      </c>
      <c r="C644" t="s">
        <v>279</v>
      </c>
      <c r="D644">
        <v>2977573.16</v>
      </c>
      <c r="E644">
        <f>IFERROR(VLOOKUP(A644,'GASTOS 2015'!$A$9:$D$850,1,FALSE),0)</f>
        <v>530001</v>
      </c>
    </row>
    <row r="645" spans="1:5" x14ac:dyDescent="0.25">
      <c r="A645">
        <v>525023</v>
      </c>
      <c r="B645" s="48">
        <v>5</v>
      </c>
      <c r="C645" t="s">
        <v>239</v>
      </c>
      <c r="D645">
        <v>2788821.02</v>
      </c>
      <c r="E645">
        <f>IFERROR(VLOOKUP(A645,'GASTOS 2015'!$A$9:$D$850,1,FALSE),0)</f>
        <v>525023</v>
      </c>
    </row>
    <row r="646" spans="1:5" x14ac:dyDescent="0.25">
      <c r="A646">
        <v>525024</v>
      </c>
      <c r="B646" s="48">
        <v>5</v>
      </c>
      <c r="C646" t="s">
        <v>240</v>
      </c>
      <c r="D646">
        <v>2594298.59</v>
      </c>
      <c r="E646">
        <f>IFERROR(VLOOKUP(A646,'GASTOS 2015'!$A$9:$D$850,1,FALSE),0)</f>
        <v>525024</v>
      </c>
    </row>
    <row r="647" spans="1:5" x14ac:dyDescent="0.25">
      <c r="A647">
        <v>526037</v>
      </c>
      <c r="B647" s="48">
        <v>5</v>
      </c>
      <c r="C647" t="s">
        <v>222</v>
      </c>
      <c r="D647">
        <v>799919.55</v>
      </c>
      <c r="E647">
        <f>IFERROR(VLOOKUP(A647,'GASTOS 2015'!$A$9:$D$850,1,FALSE),0)</f>
        <v>526037</v>
      </c>
    </row>
    <row r="648" spans="1:5" x14ac:dyDescent="0.25">
      <c r="A648">
        <v>526070</v>
      </c>
      <c r="B648" s="48">
        <v>5</v>
      </c>
      <c r="C648" t="s">
        <v>230</v>
      </c>
      <c r="D648">
        <v>672763.73</v>
      </c>
      <c r="E648">
        <f>IFERROR(VLOOKUP(A648,'GASTOS 2015'!$A$9:$D$850,1,FALSE),0)</f>
        <v>526070</v>
      </c>
    </row>
    <row r="649" spans="1:5" x14ac:dyDescent="0.25">
      <c r="A649">
        <v>526033</v>
      </c>
      <c r="B649" s="48">
        <v>5</v>
      </c>
      <c r="C649" t="s">
        <v>221</v>
      </c>
      <c r="D649">
        <v>600564.04</v>
      </c>
      <c r="E649">
        <f>IFERROR(VLOOKUP(A649,'GASTOS 2015'!$A$9:$D$850,1,FALSE),0)</f>
        <v>526033</v>
      </c>
    </row>
    <row r="650" spans="1:5" x14ac:dyDescent="0.25">
      <c r="A650">
        <v>525020</v>
      </c>
      <c r="B650" s="48">
        <v>5</v>
      </c>
      <c r="C650" t="s">
        <v>238</v>
      </c>
      <c r="D650">
        <v>348498</v>
      </c>
      <c r="E650">
        <f>IFERROR(VLOOKUP(A650,'GASTOS 2015'!$A$9:$D$850,1,FALSE),0)</f>
        <v>525020</v>
      </c>
    </row>
    <row r="651" spans="1:5" x14ac:dyDescent="0.25">
      <c r="A651">
        <v>525002</v>
      </c>
      <c r="B651" s="48">
        <v>5</v>
      </c>
      <c r="C651" t="s">
        <v>296</v>
      </c>
      <c r="D651">
        <v>241387.85</v>
      </c>
      <c r="E651">
        <f>IFERROR(VLOOKUP(A651,'GASTOS 2015'!$A$9:$D$850,1,FALSE),0)</f>
        <v>525002</v>
      </c>
    </row>
    <row r="652" spans="1:5" x14ac:dyDescent="0.25">
      <c r="A652">
        <v>526048</v>
      </c>
      <c r="B652" s="48">
        <v>5</v>
      </c>
      <c r="C652" t="s">
        <v>223</v>
      </c>
      <c r="D652">
        <v>215092.72</v>
      </c>
      <c r="E652">
        <f>IFERROR(VLOOKUP(A652,'GASTOS 2015'!$A$9:$D$850,1,FALSE),0)</f>
        <v>526048</v>
      </c>
    </row>
    <row r="653" spans="1:5" x14ac:dyDescent="0.25">
      <c r="A653">
        <v>526078</v>
      </c>
      <c r="B653" s="48">
        <v>5</v>
      </c>
      <c r="C653" t="s">
        <v>232</v>
      </c>
      <c r="D653">
        <v>206922.89</v>
      </c>
      <c r="E653">
        <f>IFERROR(VLOOKUP(A653,'GASTOS 2015'!$A$9:$D$850,1,FALSE),0)</f>
        <v>526078</v>
      </c>
    </row>
    <row r="654" spans="1:5" x14ac:dyDescent="0.25">
      <c r="A654">
        <v>526067</v>
      </c>
      <c r="B654" s="48">
        <v>5</v>
      </c>
      <c r="C654" t="s">
        <v>229</v>
      </c>
      <c r="D654">
        <v>190838.32</v>
      </c>
      <c r="E654">
        <f>IFERROR(VLOOKUP(A654,'GASTOS 2015'!$A$9:$D$850,1,FALSE),0)</f>
        <v>526067</v>
      </c>
    </row>
    <row r="655" spans="1:5" x14ac:dyDescent="0.25">
      <c r="A655">
        <v>526005</v>
      </c>
      <c r="B655" s="48">
        <v>5</v>
      </c>
      <c r="C655" t="s">
        <v>218</v>
      </c>
      <c r="D655">
        <v>189998.71999999997</v>
      </c>
      <c r="E655">
        <f>IFERROR(VLOOKUP(A655,'GASTOS 2015'!$A$9:$D$850,1,FALSE),0)</f>
        <v>526005</v>
      </c>
    </row>
    <row r="656" spans="1:5" x14ac:dyDescent="0.25">
      <c r="A656">
        <v>526020</v>
      </c>
      <c r="B656" s="48">
        <v>5</v>
      </c>
      <c r="C656" t="s">
        <v>220</v>
      </c>
      <c r="D656">
        <v>157529.98000000001</v>
      </c>
      <c r="E656">
        <f>IFERROR(VLOOKUP(A656,'GASTOS 2015'!$A$9:$D$850,1,FALSE),0)</f>
        <v>526020</v>
      </c>
    </row>
    <row r="657" spans="1:5" x14ac:dyDescent="0.25">
      <c r="A657">
        <v>530005</v>
      </c>
      <c r="B657" s="48">
        <v>5</v>
      </c>
      <c r="C657" t="s">
        <v>520</v>
      </c>
      <c r="D657">
        <v>146377.22</v>
      </c>
      <c r="E657">
        <f>IFERROR(VLOOKUP(A657,'GASTOS 2015'!$A$9:$D$850,1,FALSE),0)</f>
        <v>530005</v>
      </c>
    </row>
    <row r="658" spans="1:5" x14ac:dyDescent="0.25">
      <c r="A658">
        <v>530002</v>
      </c>
      <c r="B658" s="48">
        <v>5</v>
      </c>
      <c r="C658" t="s">
        <v>350</v>
      </c>
      <c r="D658">
        <v>144578.29</v>
      </c>
      <c r="E658">
        <f>IFERROR(VLOOKUP(A658,'GASTOS 2015'!$A$9:$D$850,1,FALSE),0)</f>
        <v>530002</v>
      </c>
    </row>
    <row r="659" spans="1:5" x14ac:dyDescent="0.25">
      <c r="A659">
        <v>525008</v>
      </c>
      <c r="B659" s="48">
        <v>5</v>
      </c>
      <c r="C659" t="s">
        <v>236</v>
      </c>
      <c r="D659">
        <v>133060.10999999999</v>
      </c>
      <c r="E659">
        <f>IFERROR(VLOOKUP(A659,'GASTOS 2015'!$A$9:$D$850,1,FALSE),0)</f>
        <v>525008</v>
      </c>
    </row>
    <row r="660" spans="1:5" x14ac:dyDescent="0.25">
      <c r="A660">
        <v>526006</v>
      </c>
      <c r="B660" s="48">
        <v>5</v>
      </c>
      <c r="C660" t="s">
        <v>411</v>
      </c>
      <c r="D660">
        <v>120200.49</v>
      </c>
      <c r="E660">
        <f>IFERROR(VLOOKUP(A660,'GASTOS 2015'!$A$9:$D$850,1,FALSE),0)</f>
        <v>526006</v>
      </c>
    </row>
    <row r="661" spans="1:5" x14ac:dyDescent="0.25">
      <c r="A661">
        <v>526051</v>
      </c>
      <c r="B661" s="48">
        <v>5</v>
      </c>
      <c r="C661" t="s">
        <v>225</v>
      </c>
      <c r="D661">
        <v>107320.82</v>
      </c>
      <c r="E661">
        <f>IFERROR(VLOOKUP(A661,'GASTOS 2015'!$A$9:$D$850,1,FALSE),0)</f>
        <v>526051</v>
      </c>
    </row>
    <row r="662" spans="1:5" x14ac:dyDescent="0.25">
      <c r="A662">
        <v>530006</v>
      </c>
      <c r="B662" s="48">
        <v>5</v>
      </c>
      <c r="C662" t="s">
        <v>386</v>
      </c>
      <c r="D662">
        <v>103068.98</v>
      </c>
      <c r="E662">
        <f>IFERROR(VLOOKUP(A662,'GASTOS 2015'!$A$9:$D$850,1,FALSE),0)</f>
        <v>530006</v>
      </c>
    </row>
    <row r="663" spans="1:5" x14ac:dyDescent="0.25">
      <c r="A663">
        <v>525035</v>
      </c>
      <c r="B663" s="48">
        <v>5</v>
      </c>
      <c r="C663" t="s">
        <v>558</v>
      </c>
      <c r="D663">
        <v>102143.89</v>
      </c>
      <c r="E663">
        <f>IFERROR(VLOOKUP(A663,'GASTOS 2015'!$A$9:$D$850,1,FALSE),0)</f>
        <v>525035</v>
      </c>
    </row>
    <row r="664" spans="1:5" x14ac:dyDescent="0.25">
      <c r="A664">
        <v>526086</v>
      </c>
      <c r="B664" s="48">
        <v>5</v>
      </c>
      <c r="C664" t="s">
        <v>328</v>
      </c>
      <c r="D664">
        <v>86813.569999999992</v>
      </c>
      <c r="E664">
        <f>IFERROR(VLOOKUP(A664,'GASTOS 2015'!$A$9:$D$850,1,FALSE),0)</f>
        <v>526086</v>
      </c>
    </row>
    <row r="665" spans="1:5" x14ac:dyDescent="0.25">
      <c r="A665">
        <v>525014</v>
      </c>
      <c r="B665" s="48">
        <v>5</v>
      </c>
      <c r="C665" t="s">
        <v>237</v>
      </c>
      <c r="D665">
        <v>68477.989999999991</v>
      </c>
      <c r="E665">
        <f>IFERROR(VLOOKUP(A665,'GASTOS 2015'!$A$9:$D$850,1,FALSE),0)</f>
        <v>525014</v>
      </c>
    </row>
    <row r="666" spans="1:5" x14ac:dyDescent="0.25">
      <c r="A666">
        <v>530004</v>
      </c>
      <c r="B666" s="48">
        <v>5</v>
      </c>
      <c r="C666" t="s">
        <v>680</v>
      </c>
      <c r="D666">
        <v>65684.61</v>
      </c>
      <c r="E666">
        <f>IFERROR(VLOOKUP(A666,'GASTOS 2015'!$A$9:$D$850,1,FALSE),0)</f>
        <v>530004</v>
      </c>
    </row>
    <row r="667" spans="1:5" x14ac:dyDescent="0.25">
      <c r="A667">
        <v>526053</v>
      </c>
      <c r="B667" s="48">
        <v>5</v>
      </c>
      <c r="C667" t="s">
        <v>226</v>
      </c>
      <c r="D667">
        <v>62592.959999999999</v>
      </c>
      <c r="E667">
        <f>IFERROR(VLOOKUP(A667,'GASTOS 2015'!$A$9:$D$850,1,FALSE),0)</f>
        <v>526053</v>
      </c>
    </row>
    <row r="668" spans="1:5" x14ac:dyDescent="0.25">
      <c r="A668">
        <v>530011</v>
      </c>
      <c r="B668" s="48">
        <v>5</v>
      </c>
      <c r="C668" t="s">
        <v>712</v>
      </c>
      <c r="D668">
        <v>60507.57</v>
      </c>
      <c r="E668">
        <f>IFERROR(VLOOKUP(A668,'GASTOS 2015'!$A$9:$D$850,1,FALSE),0)</f>
        <v>530011</v>
      </c>
    </row>
    <row r="669" spans="1:5" x14ac:dyDescent="0.25">
      <c r="A669">
        <v>526084</v>
      </c>
      <c r="B669" s="48">
        <v>5</v>
      </c>
      <c r="C669" t="s">
        <v>233</v>
      </c>
      <c r="D669">
        <v>58715.329999999994</v>
      </c>
      <c r="E669">
        <f>IFERROR(VLOOKUP(A669,'GASTOS 2015'!$A$9:$D$850,1,FALSE),0)</f>
        <v>526084</v>
      </c>
    </row>
    <row r="670" spans="1:5" x14ac:dyDescent="0.25">
      <c r="A670">
        <v>525037</v>
      </c>
      <c r="B670" s="48">
        <v>5</v>
      </c>
      <c r="C670" t="s">
        <v>241</v>
      </c>
      <c r="D670">
        <v>55587</v>
      </c>
      <c r="E670">
        <f>IFERROR(VLOOKUP(A670,'GASTOS 2015'!$A$9:$D$850,1,FALSE),0)</f>
        <v>525037</v>
      </c>
    </row>
    <row r="671" spans="1:5" x14ac:dyDescent="0.25">
      <c r="A671">
        <v>526087</v>
      </c>
      <c r="B671" s="48">
        <v>5</v>
      </c>
      <c r="C671" t="s">
        <v>234</v>
      </c>
      <c r="D671">
        <v>55441.67</v>
      </c>
      <c r="E671">
        <f>IFERROR(VLOOKUP(A671,'GASTOS 2015'!$A$9:$D$850,1,FALSE),0)</f>
        <v>526087</v>
      </c>
    </row>
    <row r="672" spans="1:5" x14ac:dyDescent="0.25">
      <c r="A672">
        <v>525029</v>
      </c>
      <c r="B672" s="48">
        <v>5</v>
      </c>
      <c r="C672" t="s">
        <v>357</v>
      </c>
      <c r="D672">
        <v>47600</v>
      </c>
      <c r="E672">
        <f>IFERROR(VLOOKUP(A672,'GASTOS 2015'!$A$9:$D$850,1,FALSE),0)</f>
        <v>0</v>
      </c>
    </row>
    <row r="673" spans="1:5" x14ac:dyDescent="0.25">
      <c r="A673">
        <v>525027</v>
      </c>
      <c r="B673" s="48">
        <v>5</v>
      </c>
      <c r="C673" t="s">
        <v>758</v>
      </c>
      <c r="D673">
        <v>45616.65</v>
      </c>
      <c r="E673">
        <f>IFERROR(VLOOKUP(A673,'GASTOS 2015'!$A$9:$D$850,1,FALSE),0)</f>
        <v>525027</v>
      </c>
    </row>
    <row r="674" spans="1:5" x14ac:dyDescent="0.25">
      <c r="A674">
        <v>526049</v>
      </c>
      <c r="B674" s="48">
        <v>5</v>
      </c>
      <c r="C674" t="s">
        <v>224</v>
      </c>
      <c r="D674">
        <v>42605.45</v>
      </c>
      <c r="E674">
        <f>IFERROR(VLOOKUP(A674,'GASTOS 2015'!$A$9:$D$850,1,FALSE),0)</f>
        <v>526049</v>
      </c>
    </row>
    <row r="675" spans="1:5" x14ac:dyDescent="0.25">
      <c r="A675">
        <v>526076</v>
      </c>
      <c r="B675" s="48">
        <v>5</v>
      </c>
      <c r="C675" t="s">
        <v>388</v>
      </c>
      <c r="D675">
        <v>29973.620000000003</v>
      </c>
      <c r="E675">
        <f>IFERROR(VLOOKUP(A675,'GASTOS 2015'!$A$9:$D$850,1,FALSE),0)</f>
        <v>526076</v>
      </c>
    </row>
    <row r="676" spans="1:5" x14ac:dyDescent="0.25">
      <c r="A676">
        <v>526077</v>
      </c>
      <c r="B676" s="48">
        <v>5</v>
      </c>
      <c r="C676" t="s">
        <v>231</v>
      </c>
      <c r="D676">
        <v>28741.280000000002</v>
      </c>
      <c r="E676">
        <f>IFERROR(VLOOKUP(A676,'GASTOS 2015'!$A$9:$D$850,1,FALSE),0)</f>
        <v>526077</v>
      </c>
    </row>
    <row r="677" spans="1:5" x14ac:dyDescent="0.25">
      <c r="A677">
        <v>525004</v>
      </c>
      <c r="B677" s="48">
        <v>5</v>
      </c>
      <c r="C677" t="s">
        <v>677</v>
      </c>
      <c r="D677">
        <v>28241.829999999998</v>
      </c>
      <c r="E677">
        <f>IFERROR(VLOOKUP(A677,'GASTOS 2015'!$A$9:$D$850,1,FALSE),0)</f>
        <v>525004</v>
      </c>
    </row>
    <row r="678" spans="1:5" x14ac:dyDescent="0.25">
      <c r="A678">
        <v>526012</v>
      </c>
      <c r="B678" s="48">
        <v>5</v>
      </c>
      <c r="C678" t="s">
        <v>634</v>
      </c>
      <c r="D678">
        <v>25004.1</v>
      </c>
      <c r="E678">
        <f>IFERROR(VLOOKUP(A678,'GASTOS 2015'!$A$9:$D$850,1,FALSE),0)</f>
        <v>526012</v>
      </c>
    </row>
    <row r="679" spans="1:5" x14ac:dyDescent="0.25">
      <c r="A679">
        <v>526025</v>
      </c>
      <c r="B679" s="48">
        <v>5</v>
      </c>
      <c r="C679" t="s">
        <v>631</v>
      </c>
      <c r="D679">
        <v>23931.7</v>
      </c>
      <c r="E679">
        <f>IFERROR(VLOOKUP(A679,'GASTOS 2015'!$A$9:$D$850,1,FALSE),0)</f>
        <v>526025</v>
      </c>
    </row>
    <row r="680" spans="1:5" x14ac:dyDescent="0.25">
      <c r="A680">
        <v>526004</v>
      </c>
      <c r="B680" s="48">
        <v>5</v>
      </c>
      <c r="C680" t="s">
        <v>410</v>
      </c>
      <c r="D680">
        <v>20590.150000000001</v>
      </c>
      <c r="E680">
        <f>IFERROR(VLOOKUP(A680,'GASTOS 2015'!$A$9:$D$850,1,FALSE),0)</f>
        <v>526004</v>
      </c>
    </row>
    <row r="681" spans="1:5" x14ac:dyDescent="0.25">
      <c r="A681">
        <v>526041</v>
      </c>
      <c r="B681" s="48">
        <v>5</v>
      </c>
      <c r="C681" t="s">
        <v>642</v>
      </c>
      <c r="D681">
        <v>20506.25</v>
      </c>
      <c r="E681">
        <f>IFERROR(VLOOKUP(A681,'GASTOS 2015'!$A$9:$D$850,1,FALSE),0)</f>
        <v>526041</v>
      </c>
    </row>
    <row r="682" spans="1:5" x14ac:dyDescent="0.25">
      <c r="A682">
        <v>526063</v>
      </c>
      <c r="B682" s="48">
        <v>5</v>
      </c>
      <c r="C682" t="s">
        <v>228</v>
      </c>
      <c r="D682">
        <v>20493.099999999999</v>
      </c>
      <c r="E682">
        <f>IFERROR(VLOOKUP(A682,'GASTOS 2015'!$A$9:$D$850,1,FALSE),0)</f>
        <v>526063</v>
      </c>
    </row>
    <row r="683" spans="1:5" x14ac:dyDescent="0.25">
      <c r="A683">
        <v>525009</v>
      </c>
      <c r="B683" s="48">
        <v>5</v>
      </c>
      <c r="C683" t="s">
        <v>614</v>
      </c>
      <c r="D683">
        <v>19740.29</v>
      </c>
      <c r="E683">
        <f>IFERROR(VLOOKUP(A683,'GASTOS 2015'!$A$9:$D$850,1,FALSE),0)</f>
        <v>525009</v>
      </c>
    </row>
    <row r="684" spans="1:5" x14ac:dyDescent="0.25">
      <c r="A684">
        <v>525031</v>
      </c>
      <c r="B684" s="48">
        <v>5</v>
      </c>
      <c r="C684" t="s">
        <v>659</v>
      </c>
      <c r="D684">
        <v>17429.650000000001</v>
      </c>
      <c r="E684">
        <f>IFERROR(VLOOKUP(A684,'GASTOS 2015'!$A$9:$D$850,1,FALSE),0)</f>
        <v>525031</v>
      </c>
    </row>
    <row r="685" spans="1:5" x14ac:dyDescent="0.25">
      <c r="A685">
        <v>526028</v>
      </c>
      <c r="B685" s="48">
        <v>5</v>
      </c>
      <c r="C685" t="s">
        <v>462</v>
      </c>
      <c r="D685">
        <v>17147.690000000002</v>
      </c>
      <c r="E685">
        <f>IFERROR(VLOOKUP(A685,'GASTOS 2015'!$A$9:$D$850,1,FALSE),0)</f>
        <v>526028</v>
      </c>
    </row>
    <row r="686" spans="1:5" x14ac:dyDescent="0.25">
      <c r="A686">
        <v>525021</v>
      </c>
      <c r="B686" s="48">
        <v>5</v>
      </c>
      <c r="C686" t="s">
        <v>763</v>
      </c>
      <c r="D686">
        <v>14308.68</v>
      </c>
      <c r="E686">
        <f>IFERROR(VLOOKUP(A686,'GASTOS 2015'!$A$9:$D$850,1,FALSE),0)</f>
        <v>525021</v>
      </c>
    </row>
    <row r="687" spans="1:5" x14ac:dyDescent="0.25">
      <c r="A687">
        <v>525034</v>
      </c>
      <c r="B687" s="48">
        <v>5</v>
      </c>
      <c r="C687" t="s">
        <v>382</v>
      </c>
      <c r="D687">
        <v>12027.81</v>
      </c>
      <c r="E687">
        <f>IFERROR(VLOOKUP(A687,'GASTOS 2015'!$A$9:$D$850,1,FALSE),0)</f>
        <v>525034</v>
      </c>
    </row>
    <row r="688" spans="1:5" x14ac:dyDescent="0.25">
      <c r="A688">
        <v>525010</v>
      </c>
      <c r="B688" s="48">
        <v>5</v>
      </c>
      <c r="C688" t="s">
        <v>662</v>
      </c>
      <c r="D688">
        <v>8698.98</v>
      </c>
      <c r="E688">
        <f>IFERROR(VLOOKUP(A688,'GASTOS 2015'!$A$9:$D$850,1,FALSE),0)</f>
        <v>0</v>
      </c>
    </row>
    <row r="689" spans="1:5" x14ac:dyDescent="0.25">
      <c r="A689">
        <v>526047</v>
      </c>
      <c r="B689" s="48">
        <v>5</v>
      </c>
      <c r="C689" t="s">
        <v>621</v>
      </c>
      <c r="D689">
        <v>7613.4299999999994</v>
      </c>
      <c r="E689">
        <f>IFERROR(VLOOKUP(A689,'GASTOS 2015'!$A$9:$D$850,1,FALSE),0)</f>
        <v>526047</v>
      </c>
    </row>
    <row r="690" spans="1:5" x14ac:dyDescent="0.25">
      <c r="A690">
        <v>526009</v>
      </c>
      <c r="B690" s="48">
        <v>5</v>
      </c>
      <c r="C690" t="s">
        <v>432</v>
      </c>
      <c r="D690">
        <v>6108</v>
      </c>
      <c r="E690">
        <f>IFERROR(VLOOKUP(A690,'GASTOS 2015'!$A$9:$D$850,1,FALSE),0)</f>
        <v>0</v>
      </c>
    </row>
    <row r="691" spans="1:5" x14ac:dyDescent="0.25">
      <c r="A691">
        <v>526035</v>
      </c>
      <c r="B691" s="48">
        <v>5</v>
      </c>
      <c r="C691" t="s">
        <v>637</v>
      </c>
      <c r="D691">
        <v>5439.9</v>
      </c>
      <c r="E691">
        <f>IFERROR(VLOOKUP(A691,'GASTOS 2015'!$A$9:$D$850,1,FALSE),0)</f>
        <v>526035</v>
      </c>
    </row>
    <row r="692" spans="1:5" x14ac:dyDescent="0.25">
      <c r="A692">
        <v>526021</v>
      </c>
      <c r="B692" s="48">
        <v>5</v>
      </c>
      <c r="C692" t="s">
        <v>759</v>
      </c>
      <c r="D692">
        <v>5079.8600000000006</v>
      </c>
      <c r="E692">
        <f>IFERROR(VLOOKUP(A692,'GASTOS 2015'!$A$9:$D$850,1,FALSE),0)</f>
        <v>0</v>
      </c>
    </row>
    <row r="693" spans="1:5" x14ac:dyDescent="0.25">
      <c r="A693">
        <v>526052</v>
      </c>
      <c r="B693" s="48">
        <v>5</v>
      </c>
      <c r="C693" t="s">
        <v>697</v>
      </c>
      <c r="D693">
        <v>5074</v>
      </c>
      <c r="E693">
        <f>IFERROR(VLOOKUP(A693,'GASTOS 2015'!$A$9:$D$850,1,FALSE),0)</f>
        <v>526052</v>
      </c>
    </row>
    <row r="694" spans="1:5" x14ac:dyDescent="0.25">
      <c r="A694">
        <v>526068</v>
      </c>
      <c r="B694" s="48">
        <v>5</v>
      </c>
      <c r="C694" t="s">
        <v>216</v>
      </c>
      <c r="D694">
        <v>4205.5600000000004</v>
      </c>
      <c r="E694">
        <f>IFERROR(VLOOKUP(A694,'GASTOS 2015'!$A$9:$D$850,1,FALSE),0)</f>
        <v>526068</v>
      </c>
    </row>
    <row r="695" spans="1:5" x14ac:dyDescent="0.25">
      <c r="A695">
        <v>525019</v>
      </c>
      <c r="B695" s="48">
        <v>5</v>
      </c>
      <c r="C695" t="s">
        <v>632</v>
      </c>
      <c r="D695">
        <v>3087.49</v>
      </c>
      <c r="E695">
        <f>IFERROR(VLOOKUP(A695,'GASTOS 2015'!$A$9:$D$850,1,FALSE),0)</f>
        <v>0</v>
      </c>
    </row>
    <row r="696" spans="1:5" x14ac:dyDescent="0.25">
      <c r="A696">
        <v>526038</v>
      </c>
      <c r="B696" s="48">
        <v>5</v>
      </c>
      <c r="C696" t="s">
        <v>362</v>
      </c>
      <c r="D696">
        <v>2370.63</v>
      </c>
      <c r="E696">
        <f>IFERROR(VLOOKUP(A696,'GASTOS 2015'!$A$9:$D$850,1,FALSE),0)</f>
        <v>526038</v>
      </c>
    </row>
    <row r="697" spans="1:5" x14ac:dyDescent="0.25">
      <c r="A697">
        <v>526023</v>
      </c>
      <c r="B697" s="48">
        <v>5</v>
      </c>
      <c r="C697" t="s">
        <v>663</v>
      </c>
      <c r="D697">
        <v>2125.2199999999998</v>
      </c>
      <c r="E697">
        <f>IFERROR(VLOOKUP(A697,'GASTOS 2015'!$A$9:$D$850,1,FALSE),0)</f>
        <v>526023</v>
      </c>
    </row>
    <row r="698" spans="1:5" x14ac:dyDescent="0.25">
      <c r="A698">
        <v>628001</v>
      </c>
      <c r="B698" s="48">
        <v>6</v>
      </c>
      <c r="C698" t="s">
        <v>267</v>
      </c>
      <c r="D698">
        <v>120054765.5</v>
      </c>
      <c r="E698">
        <f>IFERROR(VLOOKUP(A698,'GASTOS 2015'!$A$9:$D$850,1,FALSE),0)</f>
        <v>628001</v>
      </c>
    </row>
    <row r="699" spans="1:5" x14ac:dyDescent="0.25">
      <c r="A699">
        <v>627001</v>
      </c>
      <c r="B699" s="48">
        <v>6</v>
      </c>
      <c r="C699" t="s">
        <v>249</v>
      </c>
      <c r="D699">
        <v>86011591.810000002</v>
      </c>
      <c r="E699">
        <f>IFERROR(VLOOKUP(A699,'GASTOS 2015'!$A$9:$D$850,1,FALSE),0)</f>
        <v>627001</v>
      </c>
    </row>
    <row r="700" spans="1:5" x14ac:dyDescent="0.25">
      <c r="A700">
        <v>633002</v>
      </c>
      <c r="B700" s="48">
        <v>6</v>
      </c>
      <c r="C700" t="s">
        <v>285</v>
      </c>
      <c r="D700">
        <v>2420749.66</v>
      </c>
      <c r="E700">
        <f>IFERROR(VLOOKUP(A700,'GASTOS 2015'!$A$9:$D$850,1,FALSE),0)</f>
        <v>633002</v>
      </c>
    </row>
    <row r="701" spans="1:5" x14ac:dyDescent="0.25">
      <c r="A701">
        <v>633001</v>
      </c>
      <c r="B701" s="48">
        <v>6</v>
      </c>
      <c r="C701" t="s">
        <v>284</v>
      </c>
      <c r="D701">
        <v>2263857.35</v>
      </c>
      <c r="E701">
        <f>IFERROR(VLOOKUP(A701,'GASTOS 2015'!$A$9:$D$850,1,FALSE),0)</f>
        <v>633001</v>
      </c>
    </row>
    <row r="702" spans="1:5" x14ac:dyDescent="0.25">
      <c r="A702">
        <v>627011</v>
      </c>
      <c r="B702" s="48">
        <v>6</v>
      </c>
      <c r="C702" t="s">
        <v>254</v>
      </c>
      <c r="D702">
        <v>1979118.73</v>
      </c>
      <c r="E702">
        <f>IFERROR(VLOOKUP(A702,'GASTOS 2015'!$A$9:$D$850,1,FALSE),0)</f>
        <v>627011</v>
      </c>
    </row>
    <row r="703" spans="1:5" x14ac:dyDescent="0.25">
      <c r="A703">
        <v>629001</v>
      </c>
      <c r="B703" s="48">
        <v>6</v>
      </c>
      <c r="C703" t="s">
        <v>276</v>
      </c>
      <c r="D703">
        <v>1808424.43</v>
      </c>
      <c r="E703">
        <f>IFERROR(VLOOKUP(A703,'GASTOS 2015'!$A$9:$D$850,1,FALSE),0)</f>
        <v>629001</v>
      </c>
    </row>
    <row r="704" spans="1:5" x14ac:dyDescent="0.25">
      <c r="A704">
        <v>628053</v>
      </c>
      <c r="B704" s="48">
        <v>6</v>
      </c>
      <c r="C704" t="s">
        <v>322</v>
      </c>
      <c r="D704">
        <v>1603144</v>
      </c>
      <c r="E704">
        <f>IFERROR(VLOOKUP(A704,'GASTOS 2015'!$A$9:$D$850,1,FALSE),0)</f>
        <v>628053</v>
      </c>
    </row>
    <row r="705" spans="1:5" x14ac:dyDescent="0.25">
      <c r="A705">
        <v>628015</v>
      </c>
      <c r="B705" s="48">
        <v>6</v>
      </c>
      <c r="C705" t="s">
        <v>389</v>
      </c>
      <c r="D705">
        <v>1588577.1600000001</v>
      </c>
      <c r="E705">
        <f>IFERROR(VLOOKUP(A705,'GASTOS 2015'!$A$9:$D$850,1,FALSE),0)</f>
        <v>628015</v>
      </c>
    </row>
    <row r="706" spans="1:5" x14ac:dyDescent="0.25">
      <c r="A706">
        <v>627025</v>
      </c>
      <c r="B706" s="48">
        <v>6</v>
      </c>
      <c r="C706" t="s">
        <v>260</v>
      </c>
      <c r="D706">
        <v>1362828.25</v>
      </c>
      <c r="E706">
        <f>IFERROR(VLOOKUP(A706,'GASTOS 2015'!$A$9:$D$850,1,FALSE),0)</f>
        <v>627025</v>
      </c>
    </row>
    <row r="707" spans="1:5" x14ac:dyDescent="0.25">
      <c r="A707">
        <v>628056</v>
      </c>
      <c r="B707" s="48">
        <v>6</v>
      </c>
      <c r="C707" t="s">
        <v>273</v>
      </c>
      <c r="D707">
        <v>1253364</v>
      </c>
      <c r="E707">
        <f>IFERROR(VLOOKUP(A707,'GASTOS 2015'!$A$9:$D$850,1,FALSE),0)</f>
        <v>628056</v>
      </c>
    </row>
    <row r="708" spans="1:5" x14ac:dyDescent="0.25">
      <c r="A708">
        <v>628052</v>
      </c>
      <c r="B708" s="48">
        <v>6</v>
      </c>
      <c r="C708" t="s">
        <v>298</v>
      </c>
      <c r="D708">
        <v>1220189</v>
      </c>
      <c r="E708">
        <f>IFERROR(VLOOKUP(A708,'GASTOS 2015'!$A$9:$D$850,1,FALSE),0)</f>
        <v>628052</v>
      </c>
    </row>
    <row r="709" spans="1:5" x14ac:dyDescent="0.25">
      <c r="A709">
        <v>629013</v>
      </c>
      <c r="B709" s="48">
        <v>6</v>
      </c>
      <c r="C709" t="s">
        <v>498</v>
      </c>
      <c r="D709">
        <v>913504.52</v>
      </c>
      <c r="E709">
        <f>IFERROR(VLOOKUP(A709,'GASTOS 2015'!$A$9:$D$850,1,FALSE),0)</f>
        <v>629013</v>
      </c>
    </row>
    <row r="710" spans="1:5" x14ac:dyDescent="0.25">
      <c r="A710">
        <v>631001</v>
      </c>
      <c r="B710" s="48">
        <v>6</v>
      </c>
      <c r="C710" t="s">
        <v>280</v>
      </c>
      <c r="D710">
        <v>895533.44000000006</v>
      </c>
      <c r="E710">
        <f>IFERROR(VLOOKUP(A710,'GASTOS 2015'!$A$9:$D$850,1,FALSE),0)</f>
        <v>631001</v>
      </c>
    </row>
    <row r="711" spans="1:5" x14ac:dyDescent="0.25">
      <c r="A711">
        <v>637001</v>
      </c>
      <c r="B711" s="48">
        <v>6</v>
      </c>
      <c r="C711" t="s">
        <v>352</v>
      </c>
      <c r="D711">
        <v>815687.93</v>
      </c>
      <c r="E711">
        <f>IFERROR(VLOOKUP(A711,'GASTOS 2015'!$A$9:$D$850,1,FALSE),0)</f>
        <v>637001</v>
      </c>
    </row>
    <row r="712" spans="1:5" x14ac:dyDescent="0.25">
      <c r="A712">
        <v>627026</v>
      </c>
      <c r="B712" s="48">
        <v>6</v>
      </c>
      <c r="C712" t="s">
        <v>261</v>
      </c>
      <c r="D712">
        <v>812795.25</v>
      </c>
      <c r="E712">
        <f>IFERROR(VLOOKUP(A712,'GASTOS 2015'!$A$9:$D$850,1,FALSE),0)</f>
        <v>627026</v>
      </c>
    </row>
    <row r="713" spans="1:5" x14ac:dyDescent="0.25">
      <c r="A713">
        <v>633004</v>
      </c>
      <c r="B713" s="48">
        <v>6</v>
      </c>
      <c r="C713" t="s">
        <v>329</v>
      </c>
      <c r="D713">
        <v>697872.91</v>
      </c>
      <c r="E713">
        <f>IFERROR(VLOOKUP(A713,'GASTOS 2015'!$A$9:$D$850,1,FALSE),0)</f>
        <v>633004</v>
      </c>
    </row>
    <row r="714" spans="1:5" x14ac:dyDescent="0.25">
      <c r="A714">
        <v>633010</v>
      </c>
      <c r="B714" s="48">
        <v>6</v>
      </c>
      <c r="C714" t="s">
        <v>286</v>
      </c>
      <c r="D714">
        <v>673533.56</v>
      </c>
      <c r="E714">
        <f>IFERROR(VLOOKUP(A714,'GASTOS 2015'!$A$9:$D$850,1,FALSE),0)</f>
        <v>633010</v>
      </c>
    </row>
    <row r="715" spans="1:5" x14ac:dyDescent="0.25">
      <c r="A715">
        <v>636001</v>
      </c>
      <c r="B715" s="48">
        <v>6</v>
      </c>
      <c r="C715" t="s">
        <v>287</v>
      </c>
      <c r="D715">
        <v>650787.99</v>
      </c>
      <c r="E715">
        <f>IFERROR(VLOOKUP(A715,'GASTOS 2015'!$A$9:$D$850,1,FALSE),0)</f>
        <v>636001</v>
      </c>
    </row>
    <row r="716" spans="1:5" x14ac:dyDescent="0.25">
      <c r="A716">
        <v>634001</v>
      </c>
      <c r="B716" s="48">
        <v>6</v>
      </c>
      <c r="C716" t="s">
        <v>420</v>
      </c>
      <c r="D716">
        <v>620108.38</v>
      </c>
      <c r="E716">
        <f>IFERROR(VLOOKUP(A716,'GASTOS 2015'!$A$9:$D$850,1,FALSE),0)</f>
        <v>634001</v>
      </c>
    </row>
    <row r="717" spans="1:5" x14ac:dyDescent="0.25">
      <c r="A717">
        <v>628061</v>
      </c>
      <c r="B717" s="48">
        <v>6</v>
      </c>
      <c r="C717" t="s">
        <v>275</v>
      </c>
      <c r="D717">
        <v>534318</v>
      </c>
      <c r="E717">
        <f>IFERROR(VLOOKUP(A717,'GASTOS 2015'!$A$9:$D$850,1,FALSE),0)</f>
        <v>628061</v>
      </c>
    </row>
    <row r="718" spans="1:5" x14ac:dyDescent="0.25">
      <c r="A718">
        <v>633009</v>
      </c>
      <c r="B718" s="48">
        <v>6</v>
      </c>
      <c r="C718" t="s">
        <v>351</v>
      </c>
      <c r="D718">
        <v>525387.32999999996</v>
      </c>
      <c r="E718">
        <f>IFERROR(VLOOKUP(A718,'GASTOS 2015'!$A$9:$D$850,1,FALSE),0)</f>
        <v>633009</v>
      </c>
    </row>
    <row r="719" spans="1:5" x14ac:dyDescent="0.25">
      <c r="A719">
        <v>628027</v>
      </c>
      <c r="B719" s="48">
        <v>6</v>
      </c>
      <c r="C719" t="s">
        <v>367</v>
      </c>
      <c r="D719">
        <v>521245.66000000003</v>
      </c>
      <c r="E719">
        <f>IFERROR(VLOOKUP(A719,'GASTOS 2015'!$A$9:$D$850,1,FALSE),0)</f>
        <v>628027</v>
      </c>
    </row>
    <row r="720" spans="1:5" x14ac:dyDescent="0.25">
      <c r="A720">
        <v>627012</v>
      </c>
      <c r="B720" s="48">
        <v>6</v>
      </c>
      <c r="C720" t="s">
        <v>255</v>
      </c>
      <c r="D720">
        <v>489278.49</v>
      </c>
      <c r="E720">
        <f>IFERROR(VLOOKUP(A720,'GASTOS 2015'!$A$9:$D$850,1,FALSE),0)</f>
        <v>627012</v>
      </c>
    </row>
    <row r="721" spans="1:5" x14ac:dyDescent="0.25">
      <c r="A721">
        <v>627018</v>
      </c>
      <c r="B721" s="48">
        <v>6</v>
      </c>
      <c r="C721" t="s">
        <v>257</v>
      </c>
      <c r="D721">
        <v>400736.4</v>
      </c>
      <c r="E721">
        <f>IFERROR(VLOOKUP(A721,'GASTOS 2015'!$A$9:$D$850,1,FALSE),0)</f>
        <v>627018</v>
      </c>
    </row>
    <row r="722" spans="1:5" x14ac:dyDescent="0.25">
      <c r="A722">
        <v>628020</v>
      </c>
      <c r="B722" s="48">
        <v>6</v>
      </c>
      <c r="C722" t="s">
        <v>384</v>
      </c>
      <c r="D722">
        <v>375370</v>
      </c>
      <c r="E722">
        <f>IFERROR(VLOOKUP(A722,'GASTOS 2015'!$A$9:$D$850,1,FALSE),0)</f>
        <v>628020</v>
      </c>
    </row>
    <row r="723" spans="1:5" x14ac:dyDescent="0.25">
      <c r="A723">
        <v>627028</v>
      </c>
      <c r="B723" s="48">
        <v>6</v>
      </c>
      <c r="C723" t="s">
        <v>326</v>
      </c>
      <c r="D723">
        <v>362706.8</v>
      </c>
      <c r="E723">
        <f>IFERROR(VLOOKUP(A723,'GASTOS 2015'!$A$9:$D$850,1,FALSE),0)</f>
        <v>627028</v>
      </c>
    </row>
    <row r="724" spans="1:5" x14ac:dyDescent="0.25">
      <c r="A724">
        <v>628057</v>
      </c>
      <c r="B724" s="48">
        <v>6</v>
      </c>
      <c r="C724" t="s">
        <v>274</v>
      </c>
      <c r="D724">
        <v>287723.38</v>
      </c>
      <c r="E724">
        <f>IFERROR(VLOOKUP(A724,'GASTOS 2015'!$A$9:$D$850,1,FALSE),0)</f>
        <v>628057</v>
      </c>
    </row>
    <row r="725" spans="1:5" x14ac:dyDescent="0.25">
      <c r="A725">
        <v>628018</v>
      </c>
      <c r="B725" s="48">
        <v>6</v>
      </c>
      <c r="C725" t="s">
        <v>618</v>
      </c>
      <c r="D725">
        <v>279359.14</v>
      </c>
      <c r="E725">
        <f>IFERROR(VLOOKUP(A725,'GASTOS 2015'!$A$9:$D$850,1,FALSE),0)</f>
        <v>628018</v>
      </c>
    </row>
    <row r="726" spans="1:5" x14ac:dyDescent="0.25">
      <c r="A726">
        <v>633006</v>
      </c>
      <c r="B726" s="48">
        <v>6</v>
      </c>
      <c r="C726" t="s">
        <v>613</v>
      </c>
      <c r="D726">
        <v>264884.45</v>
      </c>
      <c r="E726">
        <f>IFERROR(VLOOKUP(A726,'GASTOS 2015'!$A$9:$D$850,1,FALSE),0)</f>
        <v>633006</v>
      </c>
    </row>
    <row r="727" spans="1:5" x14ac:dyDescent="0.25">
      <c r="A727">
        <v>628006</v>
      </c>
      <c r="B727" s="48">
        <v>6</v>
      </c>
      <c r="C727" t="s">
        <v>481</v>
      </c>
      <c r="D727">
        <v>261195.14</v>
      </c>
      <c r="E727">
        <f>IFERROR(VLOOKUP(A727,'GASTOS 2015'!$A$9:$D$850,1,FALSE),0)</f>
        <v>628006</v>
      </c>
    </row>
    <row r="728" spans="1:5" x14ac:dyDescent="0.25">
      <c r="A728">
        <v>629004</v>
      </c>
      <c r="B728" s="48">
        <v>6</v>
      </c>
      <c r="C728" t="s">
        <v>419</v>
      </c>
      <c r="D728">
        <v>259685.82</v>
      </c>
      <c r="E728">
        <f>IFERROR(VLOOKUP(A728,'GASTOS 2015'!$A$9:$D$850,1,FALSE),0)</f>
        <v>629004</v>
      </c>
    </row>
    <row r="729" spans="1:5" x14ac:dyDescent="0.25">
      <c r="A729">
        <v>628003</v>
      </c>
      <c r="B729" s="48">
        <v>6</v>
      </c>
      <c r="C729" t="s">
        <v>348</v>
      </c>
      <c r="D729">
        <v>246939.46999999997</v>
      </c>
      <c r="E729">
        <f>IFERROR(VLOOKUP(A729,'GASTOS 2015'!$A$9:$D$850,1,FALSE),0)</f>
        <v>628003</v>
      </c>
    </row>
    <row r="730" spans="1:5" x14ac:dyDescent="0.25">
      <c r="A730">
        <v>627030</v>
      </c>
      <c r="B730" s="48">
        <v>6</v>
      </c>
      <c r="C730" t="s">
        <v>262</v>
      </c>
      <c r="D730">
        <v>242321.5</v>
      </c>
      <c r="E730">
        <f>IFERROR(VLOOKUP(A730,'GASTOS 2015'!$A$9:$D$850,1,FALSE),0)</f>
        <v>627030</v>
      </c>
    </row>
    <row r="731" spans="1:5" x14ac:dyDescent="0.25">
      <c r="A731">
        <v>628054</v>
      </c>
      <c r="B731" s="48">
        <v>6</v>
      </c>
      <c r="C731" t="s">
        <v>271</v>
      </c>
      <c r="D731">
        <v>241351.81</v>
      </c>
      <c r="E731">
        <f>IFERROR(VLOOKUP(A731,'GASTOS 2015'!$A$9:$D$850,1,FALSE),0)</f>
        <v>628054</v>
      </c>
    </row>
    <row r="732" spans="1:5" x14ac:dyDescent="0.25">
      <c r="A732">
        <v>627008</v>
      </c>
      <c r="B732" s="48">
        <v>6</v>
      </c>
      <c r="C732" t="s">
        <v>253</v>
      </c>
      <c r="D732">
        <v>239100</v>
      </c>
      <c r="E732">
        <f>IFERROR(VLOOKUP(A732,'GASTOS 2015'!$A$9:$D$850,1,FALSE),0)</f>
        <v>627008</v>
      </c>
    </row>
    <row r="733" spans="1:5" x14ac:dyDescent="0.25">
      <c r="A733">
        <v>628010</v>
      </c>
      <c r="B733" s="48">
        <v>6</v>
      </c>
      <c r="C733" t="s">
        <v>363</v>
      </c>
      <c r="D733">
        <v>232164.63</v>
      </c>
      <c r="E733">
        <f>IFERROR(VLOOKUP(A733,'GASTOS 2015'!$A$9:$D$850,1,FALSE),0)</f>
        <v>628010</v>
      </c>
    </row>
    <row r="734" spans="1:5" x14ac:dyDescent="0.25">
      <c r="A734">
        <v>627022</v>
      </c>
      <c r="B734" s="48">
        <v>6</v>
      </c>
      <c r="C734" t="s">
        <v>259</v>
      </c>
      <c r="D734">
        <v>231400</v>
      </c>
      <c r="E734">
        <f>IFERROR(VLOOKUP(A734,'GASTOS 2015'!$A$9:$D$850,1,FALSE),0)</f>
        <v>627022</v>
      </c>
    </row>
    <row r="735" spans="1:5" x14ac:dyDescent="0.25">
      <c r="A735">
        <v>628046</v>
      </c>
      <c r="B735" s="48">
        <v>6</v>
      </c>
      <c r="C735" t="s">
        <v>270</v>
      </c>
      <c r="D735">
        <v>212550</v>
      </c>
      <c r="E735">
        <f>IFERROR(VLOOKUP(A735,'GASTOS 2015'!$A$9:$D$850,1,FALSE),0)</f>
        <v>628046</v>
      </c>
    </row>
    <row r="736" spans="1:5" x14ac:dyDescent="0.25">
      <c r="A736">
        <v>627031</v>
      </c>
      <c r="B736" s="48">
        <v>6</v>
      </c>
      <c r="C736" t="s">
        <v>263</v>
      </c>
      <c r="D736">
        <v>207711.85</v>
      </c>
      <c r="E736">
        <f>IFERROR(VLOOKUP(A736,'GASTOS 2015'!$A$9:$D$850,1,FALSE),0)</f>
        <v>627031</v>
      </c>
    </row>
    <row r="737" spans="1:5" x14ac:dyDescent="0.25">
      <c r="A737">
        <v>628038</v>
      </c>
      <c r="B737" s="48">
        <v>6</v>
      </c>
      <c r="C737" t="s">
        <v>269</v>
      </c>
      <c r="D737">
        <v>202685.06</v>
      </c>
      <c r="E737">
        <f>IFERROR(VLOOKUP(A737,'GASTOS 2015'!$A$9:$D$850,1,FALSE),0)</f>
        <v>628038</v>
      </c>
    </row>
    <row r="738" spans="1:5" x14ac:dyDescent="0.25">
      <c r="A738">
        <v>627035</v>
      </c>
      <c r="B738" s="48">
        <v>6</v>
      </c>
      <c r="C738" t="s">
        <v>608</v>
      </c>
      <c r="D738">
        <v>185418.5</v>
      </c>
      <c r="E738">
        <f>IFERROR(VLOOKUP(A738,'GASTOS 2015'!$A$9:$D$850,1,FALSE),0)</f>
        <v>627035</v>
      </c>
    </row>
    <row r="739" spans="1:5" x14ac:dyDescent="0.25">
      <c r="A739">
        <v>627013</v>
      </c>
      <c r="B739" s="48">
        <v>6</v>
      </c>
      <c r="C739" t="s">
        <v>362</v>
      </c>
      <c r="D739">
        <v>183455.1</v>
      </c>
      <c r="E739">
        <f>IFERROR(VLOOKUP(A739,'GASTOS 2015'!$A$9:$D$850,1,FALSE),0)</f>
        <v>627013</v>
      </c>
    </row>
    <row r="740" spans="1:5" x14ac:dyDescent="0.25">
      <c r="A740">
        <v>628031</v>
      </c>
      <c r="B740" s="48">
        <v>6</v>
      </c>
      <c r="C740" t="s">
        <v>623</v>
      </c>
      <c r="D740">
        <v>178017.75</v>
      </c>
      <c r="E740">
        <f>IFERROR(VLOOKUP(A740,'GASTOS 2015'!$A$9:$D$850,1,FALSE),0)</f>
        <v>628031</v>
      </c>
    </row>
    <row r="741" spans="1:5" x14ac:dyDescent="0.25">
      <c r="A741">
        <v>627016</v>
      </c>
      <c r="B741" s="48">
        <v>6</v>
      </c>
      <c r="C741" t="s">
        <v>434</v>
      </c>
      <c r="D741">
        <v>169068.9</v>
      </c>
      <c r="E741">
        <f>IFERROR(VLOOKUP(A741,'GASTOS 2015'!$A$9:$D$850,1,FALSE),0)</f>
        <v>627016</v>
      </c>
    </row>
    <row r="742" spans="1:5" x14ac:dyDescent="0.25">
      <c r="A742">
        <v>627032</v>
      </c>
      <c r="B742" s="48">
        <v>6</v>
      </c>
      <c r="C742" t="s">
        <v>636</v>
      </c>
      <c r="D742">
        <v>168557.11</v>
      </c>
      <c r="E742">
        <f>IFERROR(VLOOKUP(A742,'GASTOS 2015'!$A$9:$D$850,1,FALSE),0)</f>
        <v>627032</v>
      </c>
    </row>
    <row r="743" spans="1:5" x14ac:dyDescent="0.25">
      <c r="A743">
        <v>628030</v>
      </c>
      <c r="B743" s="48">
        <v>6</v>
      </c>
      <c r="C743" t="s">
        <v>349</v>
      </c>
      <c r="D743">
        <v>148085.88</v>
      </c>
      <c r="E743">
        <f>IFERROR(VLOOKUP(A743,'GASTOS 2015'!$A$9:$D$850,1,FALSE),0)</f>
        <v>628030</v>
      </c>
    </row>
    <row r="744" spans="1:5" x14ac:dyDescent="0.25">
      <c r="A744">
        <v>627005</v>
      </c>
      <c r="B744" s="48">
        <v>6</v>
      </c>
      <c r="C744" t="s">
        <v>456</v>
      </c>
      <c r="D744">
        <v>145874.46</v>
      </c>
      <c r="E744">
        <f>IFERROR(VLOOKUP(A744,'GASTOS 2015'!$A$9:$D$850,1,FALSE),0)</f>
        <v>627005</v>
      </c>
    </row>
    <row r="745" spans="1:5" x14ac:dyDescent="0.25">
      <c r="A745">
        <v>627004</v>
      </c>
      <c r="B745" s="48">
        <v>6</v>
      </c>
      <c r="C745" t="s">
        <v>467</v>
      </c>
      <c r="D745">
        <v>143579.95000000001</v>
      </c>
      <c r="E745">
        <f>IFERROR(VLOOKUP(A745,'GASTOS 2015'!$A$9:$D$850,1,FALSE),0)</f>
        <v>627004</v>
      </c>
    </row>
    <row r="746" spans="1:5" x14ac:dyDescent="0.25">
      <c r="A746">
        <v>627024</v>
      </c>
      <c r="B746" s="48">
        <v>6</v>
      </c>
      <c r="C746" t="s">
        <v>422</v>
      </c>
      <c r="D746">
        <v>138544.46</v>
      </c>
      <c r="E746">
        <f>IFERROR(VLOOKUP(A746,'GASTOS 2015'!$A$9:$D$850,1,FALSE),0)</f>
        <v>627024</v>
      </c>
    </row>
    <row r="747" spans="1:5" x14ac:dyDescent="0.25">
      <c r="A747">
        <v>627034</v>
      </c>
      <c r="B747" s="48">
        <v>6</v>
      </c>
      <c r="C747" t="s">
        <v>264</v>
      </c>
      <c r="D747">
        <v>138036.57</v>
      </c>
      <c r="E747">
        <f>IFERROR(VLOOKUP(A747,'GASTOS 2015'!$A$9:$D$850,1,FALSE),0)</f>
        <v>627034</v>
      </c>
    </row>
    <row r="748" spans="1:5" x14ac:dyDescent="0.25">
      <c r="A748">
        <v>628023</v>
      </c>
      <c r="B748" s="48">
        <v>6</v>
      </c>
      <c r="C748" t="s">
        <v>416</v>
      </c>
      <c r="D748">
        <v>136632.76999999999</v>
      </c>
      <c r="E748">
        <f>IFERROR(VLOOKUP(A748,'GASTOS 2015'!$A$9:$D$850,1,FALSE),0)</f>
        <v>628023</v>
      </c>
    </row>
    <row r="749" spans="1:5" x14ac:dyDescent="0.25">
      <c r="A749">
        <v>628026</v>
      </c>
      <c r="B749" s="48">
        <v>6</v>
      </c>
      <c r="C749" t="s">
        <v>393</v>
      </c>
      <c r="D749">
        <v>136586.28999999998</v>
      </c>
      <c r="E749">
        <f>IFERROR(VLOOKUP(A749,'GASTOS 2015'!$A$9:$D$850,1,FALSE),0)</f>
        <v>628026</v>
      </c>
    </row>
    <row r="750" spans="1:5" x14ac:dyDescent="0.25">
      <c r="A750">
        <v>635001</v>
      </c>
      <c r="B750" s="48">
        <v>6</v>
      </c>
      <c r="C750" t="s">
        <v>507</v>
      </c>
      <c r="D750">
        <v>134033.82</v>
      </c>
      <c r="E750">
        <f>IFERROR(VLOOKUP(A750,'GASTOS 2015'!$A$9:$D$850,1,FALSE),0)</f>
        <v>635001</v>
      </c>
    </row>
    <row r="751" spans="1:5" x14ac:dyDescent="0.25">
      <c r="A751">
        <v>629007</v>
      </c>
      <c r="B751" s="48">
        <v>6</v>
      </c>
      <c r="C751" t="s">
        <v>278</v>
      </c>
      <c r="D751">
        <v>129005.17</v>
      </c>
      <c r="E751">
        <f>IFERROR(VLOOKUP(A751,'GASTOS 2015'!$A$9:$D$850,1,FALSE),0)</f>
        <v>629007</v>
      </c>
    </row>
    <row r="752" spans="1:5" x14ac:dyDescent="0.25">
      <c r="A752">
        <v>627003</v>
      </c>
      <c r="B752" s="48">
        <v>6</v>
      </c>
      <c r="C752" t="s">
        <v>611</v>
      </c>
      <c r="D752">
        <v>128375.11</v>
      </c>
      <c r="E752">
        <f>IFERROR(VLOOKUP(A752,'GASTOS 2015'!$A$9:$D$850,1,FALSE),0)</f>
        <v>627003</v>
      </c>
    </row>
    <row r="753" spans="1:5" x14ac:dyDescent="0.25">
      <c r="A753">
        <v>627037</v>
      </c>
      <c r="B753" s="48">
        <v>6</v>
      </c>
      <c r="C753" t="s">
        <v>266</v>
      </c>
      <c r="D753">
        <v>121364.78</v>
      </c>
      <c r="E753">
        <f>IFERROR(VLOOKUP(A753,'GASTOS 2015'!$A$9:$D$850,1,FALSE),0)</f>
        <v>627037</v>
      </c>
    </row>
    <row r="754" spans="1:5" x14ac:dyDescent="0.25">
      <c r="A754">
        <v>627036</v>
      </c>
      <c r="B754" s="48">
        <v>6</v>
      </c>
      <c r="C754" t="s">
        <v>265</v>
      </c>
      <c r="D754">
        <v>119702.85</v>
      </c>
      <c r="E754">
        <f>IFERROR(VLOOKUP(A754,'GASTOS 2015'!$A$9:$D$850,1,FALSE),0)</f>
        <v>627036</v>
      </c>
    </row>
    <row r="755" spans="1:5" x14ac:dyDescent="0.25">
      <c r="A755">
        <v>628033</v>
      </c>
      <c r="B755" s="48">
        <v>6</v>
      </c>
      <c r="C755" t="s">
        <v>93</v>
      </c>
      <c r="D755">
        <v>119699.16</v>
      </c>
      <c r="E755">
        <f>IFERROR(VLOOKUP(A755,'GASTOS 2015'!$A$9:$D$850,1,FALSE),0)</f>
        <v>628033</v>
      </c>
    </row>
    <row r="756" spans="1:5" x14ac:dyDescent="0.25">
      <c r="A756">
        <v>627006</v>
      </c>
      <c r="B756" s="48">
        <v>6</v>
      </c>
      <c r="C756" t="s">
        <v>251</v>
      </c>
      <c r="D756">
        <v>118833.97</v>
      </c>
      <c r="E756">
        <f>IFERROR(VLOOKUP(A756,'GASTOS 2015'!$A$9:$D$850,1,FALSE),0)</f>
        <v>627006</v>
      </c>
    </row>
    <row r="757" spans="1:5" x14ac:dyDescent="0.25">
      <c r="A757">
        <v>627002</v>
      </c>
      <c r="B757" s="48">
        <v>6</v>
      </c>
      <c r="C757" t="s">
        <v>250</v>
      </c>
      <c r="D757">
        <v>116400.9</v>
      </c>
      <c r="E757">
        <f>IFERROR(VLOOKUP(A757,'GASTOS 2015'!$A$9:$D$850,1,FALSE),0)</f>
        <v>627002</v>
      </c>
    </row>
    <row r="758" spans="1:5" x14ac:dyDescent="0.25">
      <c r="A758">
        <v>628022</v>
      </c>
      <c r="B758" s="48">
        <v>6</v>
      </c>
      <c r="C758" t="s">
        <v>475</v>
      </c>
      <c r="D758">
        <v>110813.63</v>
      </c>
      <c r="E758">
        <f>IFERROR(VLOOKUP(A758,'GASTOS 2015'!$A$9:$D$850,1,FALSE),0)</f>
        <v>628022</v>
      </c>
    </row>
    <row r="759" spans="1:5" x14ac:dyDescent="0.25">
      <c r="A759">
        <v>628007</v>
      </c>
      <c r="B759" s="48">
        <v>6</v>
      </c>
      <c r="C759" t="s">
        <v>609</v>
      </c>
      <c r="D759">
        <v>108425.46</v>
      </c>
      <c r="E759">
        <f>IFERROR(VLOOKUP(A759,'GASTOS 2015'!$A$9:$D$850,1,FALSE),0)</f>
        <v>628007</v>
      </c>
    </row>
    <row r="760" spans="1:5" x14ac:dyDescent="0.25">
      <c r="A760">
        <v>628050</v>
      </c>
      <c r="B760" s="48">
        <v>6</v>
      </c>
      <c r="C760" t="s">
        <v>628</v>
      </c>
      <c r="D760">
        <v>102842.31</v>
      </c>
      <c r="E760">
        <f>IFERROR(VLOOKUP(A760,'GASTOS 2015'!$A$9:$D$850,1,FALSE),0)</f>
        <v>628050</v>
      </c>
    </row>
    <row r="761" spans="1:5" x14ac:dyDescent="0.25">
      <c r="A761">
        <v>633005</v>
      </c>
      <c r="B761" s="48">
        <v>6</v>
      </c>
      <c r="C761" t="s">
        <v>503</v>
      </c>
      <c r="D761">
        <v>102715.58</v>
      </c>
      <c r="E761">
        <f>IFERROR(VLOOKUP(A761,'GASTOS 2015'!$A$9:$D$850,1,FALSE),0)</f>
        <v>633005</v>
      </c>
    </row>
    <row r="762" spans="1:5" x14ac:dyDescent="0.25">
      <c r="A762">
        <v>627029</v>
      </c>
      <c r="B762" s="48">
        <v>6</v>
      </c>
      <c r="C762" t="s">
        <v>615</v>
      </c>
      <c r="D762">
        <v>101642.03</v>
      </c>
      <c r="E762">
        <f>IFERROR(VLOOKUP(A762,'GASTOS 2015'!$A$9:$D$850,1,FALSE),0)</f>
        <v>627029</v>
      </c>
    </row>
    <row r="763" spans="1:5" x14ac:dyDescent="0.25">
      <c r="A763">
        <v>628051</v>
      </c>
      <c r="B763" s="48">
        <v>6</v>
      </c>
      <c r="C763" t="s">
        <v>476</v>
      </c>
      <c r="D763">
        <v>94487.11</v>
      </c>
      <c r="E763">
        <f>IFERROR(VLOOKUP(A763,'GASTOS 2015'!$A$9:$D$850,1,FALSE),0)</f>
        <v>628051</v>
      </c>
    </row>
    <row r="764" spans="1:5" x14ac:dyDescent="0.25">
      <c r="A764">
        <v>627014</v>
      </c>
      <c r="B764" s="48">
        <v>6</v>
      </c>
      <c r="C764" t="s">
        <v>256</v>
      </c>
      <c r="D764">
        <v>93870.69</v>
      </c>
      <c r="E764">
        <f>IFERROR(VLOOKUP(A764,'GASTOS 2015'!$A$9:$D$850,1,FALSE),0)</f>
        <v>627014</v>
      </c>
    </row>
    <row r="765" spans="1:5" x14ac:dyDescent="0.25">
      <c r="A765">
        <v>628011</v>
      </c>
      <c r="B765" s="48">
        <v>6</v>
      </c>
      <c r="C765" t="s">
        <v>268</v>
      </c>
      <c r="D765">
        <v>89527.25</v>
      </c>
      <c r="E765">
        <f>IFERROR(VLOOKUP(A765,'GASTOS 2015'!$A$9:$D$850,1,FALSE),0)</f>
        <v>628011</v>
      </c>
    </row>
    <row r="766" spans="1:5" x14ac:dyDescent="0.25">
      <c r="A766">
        <v>627033</v>
      </c>
      <c r="B766" s="48">
        <v>6</v>
      </c>
      <c r="C766" t="s">
        <v>617</v>
      </c>
      <c r="D766">
        <v>88228.6</v>
      </c>
      <c r="E766">
        <f>IFERROR(VLOOKUP(A766,'GASTOS 2015'!$A$9:$D$850,1,FALSE),0)</f>
        <v>627033</v>
      </c>
    </row>
    <row r="767" spans="1:5" x14ac:dyDescent="0.25">
      <c r="A767">
        <v>627017</v>
      </c>
      <c r="B767" s="48">
        <v>6</v>
      </c>
      <c r="C767" t="s">
        <v>622</v>
      </c>
      <c r="D767">
        <v>87224.61</v>
      </c>
      <c r="E767">
        <f>IFERROR(VLOOKUP(A767,'GASTOS 2015'!$A$9:$D$850,1,FALSE),0)</f>
        <v>627017</v>
      </c>
    </row>
    <row r="768" spans="1:5" x14ac:dyDescent="0.25">
      <c r="A768">
        <v>627007</v>
      </c>
      <c r="B768" s="48">
        <v>6</v>
      </c>
      <c r="C768" t="s">
        <v>252</v>
      </c>
      <c r="D768">
        <v>86652.76</v>
      </c>
      <c r="E768">
        <f>IFERROR(VLOOKUP(A768,'GASTOS 2015'!$A$9:$D$850,1,FALSE),0)</f>
        <v>627007</v>
      </c>
    </row>
    <row r="769" spans="1:5" x14ac:dyDescent="0.25">
      <c r="A769">
        <v>629006</v>
      </c>
      <c r="B769" s="48">
        <v>6</v>
      </c>
      <c r="C769" t="s">
        <v>277</v>
      </c>
      <c r="D769">
        <v>86648.41</v>
      </c>
      <c r="E769">
        <f>IFERROR(VLOOKUP(A769,'GASTOS 2015'!$A$9:$D$850,1,FALSE),0)</f>
        <v>629006</v>
      </c>
    </row>
    <row r="770" spans="1:5" x14ac:dyDescent="0.25">
      <c r="A770">
        <v>627020</v>
      </c>
      <c r="B770" s="48">
        <v>6</v>
      </c>
      <c r="C770" t="s">
        <v>630</v>
      </c>
      <c r="D770">
        <v>86569.459999999992</v>
      </c>
      <c r="E770">
        <f>IFERROR(VLOOKUP(A770,'GASTOS 2015'!$A$9:$D$850,1,FALSE),0)</f>
        <v>627020</v>
      </c>
    </row>
    <row r="771" spans="1:5" x14ac:dyDescent="0.25">
      <c r="A771">
        <v>628019</v>
      </c>
      <c r="B771" s="48">
        <v>6</v>
      </c>
      <c r="C771" t="s">
        <v>656</v>
      </c>
      <c r="D771">
        <v>86264.1</v>
      </c>
      <c r="E771">
        <f>IFERROR(VLOOKUP(A771,'GASTOS 2015'!$A$9:$D$850,1,FALSE),0)</f>
        <v>628019</v>
      </c>
    </row>
    <row r="772" spans="1:5" x14ac:dyDescent="0.25">
      <c r="A772">
        <v>628055</v>
      </c>
      <c r="B772" s="48">
        <v>6</v>
      </c>
      <c r="C772" t="s">
        <v>272</v>
      </c>
      <c r="D772">
        <v>83761.429999999993</v>
      </c>
      <c r="E772">
        <f>IFERROR(VLOOKUP(A772,'GASTOS 2015'!$A$9:$D$850,1,FALSE),0)</f>
        <v>628055</v>
      </c>
    </row>
    <row r="773" spans="1:5" x14ac:dyDescent="0.25">
      <c r="A773">
        <v>633015</v>
      </c>
      <c r="B773" s="48">
        <v>6</v>
      </c>
      <c r="C773" t="s">
        <v>619</v>
      </c>
      <c r="D773">
        <v>80289</v>
      </c>
      <c r="E773">
        <f>IFERROR(VLOOKUP(A773,'GASTOS 2015'!$A$9:$D$850,1,FALSE),0)</f>
        <v>633015</v>
      </c>
    </row>
    <row r="774" spans="1:5" x14ac:dyDescent="0.25">
      <c r="A774">
        <v>633017</v>
      </c>
      <c r="B774" s="48">
        <v>6</v>
      </c>
      <c r="C774" t="s">
        <v>675</v>
      </c>
      <c r="D774">
        <v>79841</v>
      </c>
      <c r="E774">
        <f>IFERROR(VLOOKUP(A774,'GASTOS 2015'!$A$9:$D$850,1,FALSE),0)</f>
        <v>633017</v>
      </c>
    </row>
    <row r="775" spans="1:5" x14ac:dyDescent="0.25">
      <c r="A775">
        <v>628032</v>
      </c>
      <c r="B775" s="48">
        <v>6</v>
      </c>
      <c r="C775" t="s">
        <v>629</v>
      </c>
      <c r="D775">
        <v>79121.5</v>
      </c>
      <c r="E775">
        <f>IFERROR(VLOOKUP(A775,'GASTOS 2015'!$A$9:$D$850,1,FALSE),0)</f>
        <v>628032</v>
      </c>
    </row>
    <row r="776" spans="1:5" x14ac:dyDescent="0.25">
      <c r="A776">
        <v>628025</v>
      </c>
      <c r="B776" s="48">
        <v>6</v>
      </c>
      <c r="C776" t="s">
        <v>428</v>
      </c>
      <c r="D776">
        <v>78395.78</v>
      </c>
      <c r="E776">
        <f>IFERROR(VLOOKUP(A776,'GASTOS 2015'!$A$9:$D$850,1,FALSE),0)</f>
        <v>628025</v>
      </c>
    </row>
    <row r="777" spans="1:5" x14ac:dyDescent="0.25">
      <c r="A777">
        <v>636003</v>
      </c>
      <c r="B777" s="48">
        <v>6</v>
      </c>
      <c r="C777" t="s">
        <v>649</v>
      </c>
      <c r="D777">
        <v>72490.97</v>
      </c>
      <c r="E777">
        <f>IFERROR(VLOOKUP(A777,'GASTOS 2015'!$A$9:$D$850,1,FALSE),0)</f>
        <v>636003</v>
      </c>
    </row>
    <row r="778" spans="1:5" x14ac:dyDescent="0.25">
      <c r="A778">
        <v>628039</v>
      </c>
      <c r="B778" s="48">
        <v>6</v>
      </c>
      <c r="C778" t="s">
        <v>661</v>
      </c>
      <c r="D778">
        <v>70265.570000000007</v>
      </c>
      <c r="E778">
        <f>IFERROR(VLOOKUP(A778,'GASTOS 2015'!$A$9:$D$850,1,FALSE),0)</f>
        <v>628039</v>
      </c>
    </row>
    <row r="779" spans="1:5" x14ac:dyDescent="0.25">
      <c r="A779">
        <v>635011</v>
      </c>
      <c r="B779" s="48">
        <v>6</v>
      </c>
      <c r="C779" t="s">
        <v>761</v>
      </c>
      <c r="D779">
        <v>70000</v>
      </c>
      <c r="E779">
        <f>IFERROR(VLOOKUP(A779,'GASTOS 2015'!$A$9:$D$850,1,FALSE),0)</f>
        <v>635011</v>
      </c>
    </row>
    <row r="780" spans="1:5" x14ac:dyDescent="0.25">
      <c r="A780">
        <v>628016</v>
      </c>
      <c r="B780" s="48">
        <v>6</v>
      </c>
      <c r="C780" t="s">
        <v>638</v>
      </c>
      <c r="D780">
        <v>67751.88</v>
      </c>
      <c r="E780">
        <f>IFERROR(VLOOKUP(A780,'GASTOS 2015'!$A$9:$D$850,1,FALSE),0)</f>
        <v>628016</v>
      </c>
    </row>
    <row r="781" spans="1:5" x14ac:dyDescent="0.25">
      <c r="A781">
        <v>628012</v>
      </c>
      <c r="B781" s="48">
        <v>6</v>
      </c>
      <c r="C781" t="s">
        <v>297</v>
      </c>
      <c r="D781">
        <v>66634.899999999994</v>
      </c>
      <c r="E781">
        <f>IFERROR(VLOOKUP(A781,'GASTOS 2015'!$A$9:$D$850,1,FALSE),0)</f>
        <v>628012</v>
      </c>
    </row>
    <row r="782" spans="1:5" x14ac:dyDescent="0.25">
      <c r="A782">
        <v>627021</v>
      </c>
      <c r="B782" s="48">
        <v>6</v>
      </c>
      <c r="C782" t="s">
        <v>258</v>
      </c>
      <c r="D782">
        <v>64927.619999999995</v>
      </c>
      <c r="E782">
        <f>IFERROR(VLOOKUP(A782,'GASTOS 2015'!$A$9:$D$850,1,FALSE),0)</f>
        <v>627021</v>
      </c>
    </row>
    <row r="783" spans="1:5" x14ac:dyDescent="0.25">
      <c r="A783">
        <v>627027</v>
      </c>
      <c r="B783" s="48">
        <v>6</v>
      </c>
      <c r="C783" t="s">
        <v>444</v>
      </c>
      <c r="D783">
        <v>63921.05</v>
      </c>
      <c r="E783">
        <f>IFERROR(VLOOKUP(A783,'GASTOS 2015'!$A$9:$D$850,1,FALSE),0)</f>
        <v>627027</v>
      </c>
    </row>
    <row r="784" spans="1:5" x14ac:dyDescent="0.25">
      <c r="A784">
        <v>628024</v>
      </c>
      <c r="B784" s="48">
        <v>6</v>
      </c>
      <c r="C784" t="s">
        <v>385</v>
      </c>
      <c r="D784">
        <v>61502.869999999995</v>
      </c>
      <c r="E784">
        <f>IFERROR(VLOOKUP(A784,'GASTOS 2015'!$A$9:$D$850,1,FALSE),0)</f>
        <v>628024</v>
      </c>
    </row>
    <row r="785" spans="1:5" x14ac:dyDescent="0.25">
      <c r="A785">
        <v>628014</v>
      </c>
      <c r="B785" s="48">
        <v>6</v>
      </c>
      <c r="C785" t="s">
        <v>624</v>
      </c>
      <c r="D785">
        <v>59071.74</v>
      </c>
      <c r="E785">
        <f>IFERROR(VLOOKUP(A785,'GASTOS 2015'!$A$9:$D$850,1,FALSE),0)</f>
        <v>628014</v>
      </c>
    </row>
    <row r="786" spans="1:5" x14ac:dyDescent="0.25">
      <c r="A786">
        <v>628028</v>
      </c>
      <c r="B786" s="48">
        <v>6</v>
      </c>
      <c r="C786" t="s">
        <v>646</v>
      </c>
      <c r="D786">
        <v>57461.72</v>
      </c>
      <c r="E786">
        <f>IFERROR(VLOOKUP(A786,'GASTOS 2015'!$A$9:$D$850,1,FALSE),0)</f>
        <v>628028</v>
      </c>
    </row>
    <row r="787" spans="1:5" x14ac:dyDescent="0.25">
      <c r="A787">
        <v>628034</v>
      </c>
      <c r="B787" s="48">
        <v>6</v>
      </c>
      <c r="C787" t="s">
        <v>648</v>
      </c>
      <c r="D787">
        <v>55659.95</v>
      </c>
      <c r="E787">
        <f>IFERROR(VLOOKUP(A787,'GASTOS 2015'!$A$9:$D$850,1,FALSE),0)</f>
        <v>628034</v>
      </c>
    </row>
    <row r="788" spans="1:5" x14ac:dyDescent="0.25">
      <c r="A788">
        <v>633016</v>
      </c>
      <c r="B788" s="48">
        <v>6</v>
      </c>
      <c r="C788" t="s">
        <v>727</v>
      </c>
      <c r="D788">
        <v>55146</v>
      </c>
      <c r="E788">
        <f>IFERROR(VLOOKUP(A788,'GASTOS 2015'!$A$9:$D$850,1,FALSE),0)</f>
        <v>633016</v>
      </c>
    </row>
    <row r="789" spans="1:5" x14ac:dyDescent="0.25">
      <c r="A789">
        <v>628029</v>
      </c>
      <c r="B789" s="48">
        <v>6</v>
      </c>
      <c r="C789" t="s">
        <v>647</v>
      </c>
      <c r="D789">
        <v>54836.39</v>
      </c>
      <c r="E789">
        <f>IFERROR(VLOOKUP(A789,'GASTOS 2015'!$A$9:$D$850,1,FALSE),0)</f>
        <v>628029</v>
      </c>
    </row>
    <row r="790" spans="1:5" x14ac:dyDescent="0.25">
      <c r="A790">
        <v>628040</v>
      </c>
      <c r="B790" s="48">
        <v>6</v>
      </c>
      <c r="C790" t="s">
        <v>627</v>
      </c>
      <c r="D790">
        <v>54365.58</v>
      </c>
      <c r="E790">
        <f>IFERROR(VLOOKUP(A790,'GASTOS 2015'!$A$9:$D$850,1,FALSE),0)</f>
        <v>628040</v>
      </c>
    </row>
    <row r="791" spans="1:5" x14ac:dyDescent="0.25">
      <c r="A791">
        <v>628005</v>
      </c>
      <c r="B791" s="48">
        <v>6</v>
      </c>
      <c r="C791" t="s">
        <v>435</v>
      </c>
      <c r="D791">
        <v>54000</v>
      </c>
      <c r="E791">
        <f>IFERROR(VLOOKUP(A791,'GASTOS 2015'!$A$9:$D$850,1,FALSE),0)</f>
        <v>628005</v>
      </c>
    </row>
    <row r="792" spans="1:5" x14ac:dyDescent="0.25">
      <c r="A792">
        <v>628004</v>
      </c>
      <c r="B792" s="48">
        <v>6</v>
      </c>
      <c r="C792" t="s">
        <v>470</v>
      </c>
      <c r="D792">
        <v>54000</v>
      </c>
      <c r="E792">
        <f>IFERROR(VLOOKUP(A792,'GASTOS 2015'!$A$9:$D$850,1,FALSE),0)</f>
        <v>628004</v>
      </c>
    </row>
    <row r="793" spans="1:5" x14ac:dyDescent="0.25">
      <c r="A793">
        <v>635010</v>
      </c>
      <c r="B793" s="48">
        <v>6</v>
      </c>
      <c r="C793" t="s">
        <v>762</v>
      </c>
      <c r="D793">
        <v>50000</v>
      </c>
      <c r="E793">
        <f>IFERROR(VLOOKUP(A793,'GASTOS 2015'!$A$9:$D$850,1,FALSE),0)</f>
        <v>0</v>
      </c>
    </row>
    <row r="794" spans="1:5" x14ac:dyDescent="0.25">
      <c r="A794">
        <v>628013</v>
      </c>
      <c r="B794" s="48">
        <v>6</v>
      </c>
      <c r="C794" t="s">
        <v>458</v>
      </c>
      <c r="D794">
        <v>48236.46</v>
      </c>
      <c r="E794">
        <f>IFERROR(VLOOKUP(A794,'GASTOS 2015'!$A$9:$D$850,1,FALSE),0)</f>
        <v>628013</v>
      </c>
    </row>
    <row r="795" spans="1:5" x14ac:dyDescent="0.25">
      <c r="A795">
        <v>627023</v>
      </c>
      <c r="B795" s="48">
        <v>6</v>
      </c>
      <c r="C795" t="s">
        <v>315</v>
      </c>
      <c r="D795">
        <v>48000</v>
      </c>
      <c r="E795">
        <f>IFERROR(VLOOKUP(A795,'GASTOS 2015'!$A$9:$D$850,1,FALSE),0)</f>
        <v>627023</v>
      </c>
    </row>
    <row r="796" spans="1:5" x14ac:dyDescent="0.25">
      <c r="A796">
        <v>627009</v>
      </c>
      <c r="B796" s="48">
        <v>6</v>
      </c>
      <c r="C796" t="s">
        <v>501</v>
      </c>
      <c r="D796">
        <v>47366.399999999994</v>
      </c>
      <c r="E796">
        <f>IFERROR(VLOOKUP(A796,'GASTOS 2015'!$A$9:$D$850,1,FALSE),0)</f>
        <v>627009</v>
      </c>
    </row>
    <row r="797" spans="1:5" x14ac:dyDescent="0.25">
      <c r="A797">
        <v>627019</v>
      </c>
      <c r="B797" s="48">
        <v>6</v>
      </c>
      <c r="C797" t="s">
        <v>398</v>
      </c>
      <c r="D797">
        <v>46231.71</v>
      </c>
      <c r="E797">
        <f>IFERROR(VLOOKUP(A797,'GASTOS 2015'!$A$9:$D$850,1,FALSE),0)</f>
        <v>627019</v>
      </c>
    </row>
    <row r="798" spans="1:5" x14ac:dyDescent="0.25">
      <c r="A798">
        <v>627010</v>
      </c>
      <c r="B798" s="48">
        <v>6</v>
      </c>
      <c r="C798" t="s">
        <v>653</v>
      </c>
      <c r="D798">
        <v>43014.95</v>
      </c>
      <c r="E798">
        <f>IFERROR(VLOOKUP(A798,'GASTOS 2015'!$A$9:$D$850,1,FALSE),0)</f>
        <v>627010</v>
      </c>
    </row>
    <row r="799" spans="1:5" x14ac:dyDescent="0.25">
      <c r="A799">
        <v>627015</v>
      </c>
      <c r="B799" s="48">
        <v>6</v>
      </c>
      <c r="C799" t="s">
        <v>338</v>
      </c>
      <c r="D799">
        <v>40706.61</v>
      </c>
      <c r="E799">
        <f>IFERROR(VLOOKUP(A799,'GASTOS 2015'!$A$9:$D$850,1,FALSE),0)</f>
        <v>627015</v>
      </c>
    </row>
    <row r="800" spans="1:5" x14ac:dyDescent="0.25">
      <c r="A800">
        <v>628002</v>
      </c>
      <c r="B800" s="48">
        <v>6</v>
      </c>
      <c r="C800" t="s">
        <v>625</v>
      </c>
      <c r="D800">
        <v>40542.199999999997</v>
      </c>
      <c r="E800">
        <f>IFERROR(VLOOKUP(A800,'GASTOS 2015'!$A$9:$D$850,1,FALSE),0)</f>
        <v>628002</v>
      </c>
    </row>
    <row r="801" spans="1:5" x14ac:dyDescent="0.25">
      <c r="A801">
        <v>629011</v>
      </c>
      <c r="B801" s="48">
        <v>6</v>
      </c>
      <c r="C801" t="s">
        <v>645</v>
      </c>
      <c r="D801">
        <v>40000</v>
      </c>
      <c r="E801">
        <f>IFERROR(VLOOKUP(A801,'GASTOS 2015'!$A$9:$D$850,1,FALSE),0)</f>
        <v>629011</v>
      </c>
    </row>
    <row r="802" spans="1:5" x14ac:dyDescent="0.25">
      <c r="A802">
        <v>629014</v>
      </c>
      <c r="B802" s="48">
        <v>6</v>
      </c>
      <c r="C802" t="s">
        <v>683</v>
      </c>
      <c r="D802">
        <v>35234.020000000004</v>
      </c>
      <c r="E802">
        <f>IFERROR(VLOOKUP(A802,'GASTOS 2015'!$A$9:$D$850,1,FALSE),0)</f>
        <v>629014</v>
      </c>
    </row>
    <row r="803" spans="1:5" x14ac:dyDescent="0.25">
      <c r="A803">
        <v>628036</v>
      </c>
      <c r="B803" s="48">
        <v>6</v>
      </c>
      <c r="C803" t="s">
        <v>641</v>
      </c>
      <c r="D803">
        <v>33797.380000000005</v>
      </c>
      <c r="E803">
        <f>IFERROR(VLOOKUP(A803,'GASTOS 2015'!$A$9:$D$850,1,FALSE),0)</f>
        <v>628036</v>
      </c>
    </row>
    <row r="804" spans="1:5" x14ac:dyDescent="0.25">
      <c r="A804">
        <v>628037</v>
      </c>
      <c r="B804" s="48">
        <v>6</v>
      </c>
      <c r="C804" t="s">
        <v>626</v>
      </c>
      <c r="D804">
        <v>32366.07</v>
      </c>
      <c r="E804">
        <f>IFERROR(VLOOKUP(A804,'GASTOS 2015'!$A$9:$D$850,1,FALSE),0)</f>
        <v>628037</v>
      </c>
    </row>
    <row r="805" spans="1:5" x14ac:dyDescent="0.25">
      <c r="A805">
        <v>629002</v>
      </c>
      <c r="B805" s="48">
        <v>6</v>
      </c>
      <c r="C805" t="s">
        <v>607</v>
      </c>
      <c r="D805">
        <v>31709.559999999998</v>
      </c>
      <c r="E805">
        <f>IFERROR(VLOOKUP(A805,'GASTOS 2015'!$A$9:$D$850,1,FALSE),0)</f>
        <v>629002</v>
      </c>
    </row>
    <row r="806" spans="1:5" x14ac:dyDescent="0.25">
      <c r="A806">
        <v>628009</v>
      </c>
      <c r="B806" s="48">
        <v>6</v>
      </c>
      <c r="C806" t="s">
        <v>650</v>
      </c>
      <c r="D806">
        <v>28100.29</v>
      </c>
      <c r="E806">
        <f>IFERROR(VLOOKUP(A806,'GASTOS 2015'!$A$9:$D$850,1,FALSE),0)</f>
        <v>628009</v>
      </c>
    </row>
    <row r="807" spans="1:5" x14ac:dyDescent="0.25">
      <c r="A807">
        <v>629008</v>
      </c>
      <c r="B807" s="48">
        <v>6</v>
      </c>
      <c r="C807" t="s">
        <v>651</v>
      </c>
      <c r="D807">
        <v>22421.54</v>
      </c>
      <c r="E807">
        <f>IFERROR(VLOOKUP(A807,'GASTOS 2015'!$A$9:$D$850,1,FALSE),0)</f>
        <v>629008</v>
      </c>
    </row>
    <row r="808" spans="1:5" x14ac:dyDescent="0.25">
      <c r="A808">
        <v>629009</v>
      </c>
      <c r="B808" s="48">
        <v>6</v>
      </c>
      <c r="C808" t="s">
        <v>644</v>
      </c>
      <c r="D808">
        <v>18913.96</v>
      </c>
      <c r="E808">
        <f>IFERROR(VLOOKUP(A808,'GASTOS 2015'!$A$9:$D$850,1,FALSE),0)</f>
        <v>0</v>
      </c>
    </row>
    <row r="809" spans="1:5" x14ac:dyDescent="0.25">
      <c r="A809">
        <v>629015</v>
      </c>
      <c r="B809" s="48">
        <v>6</v>
      </c>
      <c r="C809" t="s">
        <v>660</v>
      </c>
      <c r="D809">
        <v>16000</v>
      </c>
      <c r="E809">
        <f>IFERROR(VLOOKUP(A809,'GASTOS 2015'!$A$9:$D$850,1,FALSE),0)</f>
        <v>629015</v>
      </c>
    </row>
    <row r="810" spans="1:5" x14ac:dyDescent="0.25">
      <c r="A810">
        <v>629003</v>
      </c>
      <c r="B810" s="48">
        <v>6</v>
      </c>
      <c r="C810" t="s">
        <v>529</v>
      </c>
      <c r="D810">
        <v>15142.62</v>
      </c>
      <c r="E810">
        <f>IFERROR(VLOOKUP(A810,'GASTOS 2015'!$A$9:$D$850,1,FALSE),0)</f>
        <v>629003</v>
      </c>
    </row>
    <row r="811" spans="1:5" x14ac:dyDescent="0.25">
      <c r="A811">
        <v>633007</v>
      </c>
      <c r="B811" s="48">
        <v>6</v>
      </c>
      <c r="C811" t="s">
        <v>495</v>
      </c>
      <c r="D811">
        <v>15000</v>
      </c>
      <c r="E811">
        <f>IFERROR(VLOOKUP(A811,'GASTOS 2015'!$A$9:$D$850,1,FALSE),0)</f>
        <v>633007</v>
      </c>
    </row>
    <row r="812" spans="1:5" x14ac:dyDescent="0.25">
      <c r="A812">
        <v>629012</v>
      </c>
      <c r="B812" s="48">
        <v>6</v>
      </c>
      <c r="C812" t="s">
        <v>412</v>
      </c>
      <c r="D812">
        <v>14000</v>
      </c>
      <c r="E812">
        <f>IFERROR(VLOOKUP(A812,'GASTOS 2015'!$A$9:$D$850,1,FALSE),0)</f>
        <v>0</v>
      </c>
    </row>
    <row r="813" spans="1:5" x14ac:dyDescent="0.25">
      <c r="A813">
        <v>629016</v>
      </c>
      <c r="B813" s="48">
        <v>6</v>
      </c>
      <c r="C813" t="s">
        <v>423</v>
      </c>
      <c r="D813">
        <v>13496.5</v>
      </c>
      <c r="E813">
        <f>IFERROR(VLOOKUP(A813,'GASTOS 2015'!$A$9:$D$850,1,FALSE),0)</f>
        <v>629016</v>
      </c>
    </row>
    <row r="814" spans="1:5" x14ac:dyDescent="0.25">
      <c r="A814">
        <v>634002</v>
      </c>
      <c r="B814" s="48">
        <v>6</v>
      </c>
      <c r="C814" t="s">
        <v>716</v>
      </c>
      <c r="D814">
        <v>13347.050000000001</v>
      </c>
      <c r="E814">
        <f>IFERROR(VLOOKUP(A814,'GASTOS 2015'!$A$9:$D$850,1,FALSE),0)</f>
        <v>634002</v>
      </c>
    </row>
    <row r="815" spans="1:5" x14ac:dyDescent="0.25">
      <c r="A815">
        <v>633003</v>
      </c>
      <c r="B815" s="48">
        <v>6</v>
      </c>
      <c r="C815" t="s">
        <v>719</v>
      </c>
      <c r="D815">
        <v>12500</v>
      </c>
      <c r="E815">
        <f>IFERROR(VLOOKUP(A815,'GASTOS 2015'!$A$9:$D$850,1,FALSE),0)</f>
        <v>633003</v>
      </c>
    </row>
    <row r="816" spans="1:5" x14ac:dyDescent="0.25">
      <c r="A816">
        <v>629010</v>
      </c>
      <c r="B816" s="48">
        <v>6</v>
      </c>
      <c r="C816" t="s">
        <v>673</v>
      </c>
      <c r="D816">
        <v>10000</v>
      </c>
      <c r="E816">
        <f>IFERROR(VLOOKUP(A816,'GASTOS 2015'!$A$9:$D$850,1,FALSE),0)</f>
        <v>629010</v>
      </c>
    </row>
    <row r="817" spans="1:5" x14ac:dyDescent="0.25">
      <c r="A817">
        <v>633008</v>
      </c>
      <c r="B817" s="48">
        <v>6</v>
      </c>
      <c r="C817" t="s">
        <v>755</v>
      </c>
      <c r="D817">
        <v>7500</v>
      </c>
      <c r="E817">
        <f>IFERROR(VLOOKUP(A817,'GASTOS 2015'!$A$9:$D$850,1,FALSE),0)</f>
        <v>0</v>
      </c>
    </row>
    <row r="818" spans="1:5" x14ac:dyDescent="0.25">
      <c r="A818">
        <v>628008</v>
      </c>
      <c r="B818" s="48">
        <v>6</v>
      </c>
      <c r="C818" t="s">
        <v>769</v>
      </c>
      <c r="D818">
        <v>6278</v>
      </c>
      <c r="E818">
        <f>IFERROR(VLOOKUP(A818,'GASTOS 2015'!$A$9:$D$850,1,FALSE),0)</f>
        <v>0</v>
      </c>
    </row>
  </sheetData>
  <autoFilter ref="A8:D8">
    <sortState ref="A9:D818">
      <sortCondition ref="B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0"/>
  <sheetViews>
    <sheetView topLeftCell="A8" workbookViewId="0">
      <selection activeCell="A10" sqref="A10"/>
    </sheetView>
  </sheetViews>
  <sheetFormatPr baseColWidth="10" defaultRowHeight="15" x14ac:dyDescent="0.25"/>
  <cols>
    <col min="3" max="3" width="23" customWidth="1"/>
  </cols>
  <sheetData>
    <row r="1" spans="1:4" x14ac:dyDescent="0.25">
      <c r="A1" t="s">
        <v>0</v>
      </c>
      <c r="C1" t="s">
        <v>1</v>
      </c>
    </row>
    <row r="2" spans="1:4" x14ac:dyDescent="0.25">
      <c r="A2" t="s">
        <v>2</v>
      </c>
      <c r="C2">
        <v>2830</v>
      </c>
    </row>
    <row r="3" spans="1:4" x14ac:dyDescent="0.25">
      <c r="A3" t="s">
        <v>3</v>
      </c>
      <c r="C3">
        <v>201401</v>
      </c>
    </row>
    <row r="7" spans="1:4" x14ac:dyDescent="0.25">
      <c r="A7" t="s">
        <v>4</v>
      </c>
    </row>
    <row r="8" spans="1:4" x14ac:dyDescent="0.25">
      <c r="A8" t="s">
        <v>7</v>
      </c>
      <c r="B8" t="s">
        <v>1675</v>
      </c>
      <c r="C8" t="s">
        <v>5</v>
      </c>
      <c r="D8" t="s">
        <v>6</v>
      </c>
    </row>
    <row r="9" spans="1:4" x14ac:dyDescent="0.25">
      <c r="A9">
        <v>10001</v>
      </c>
      <c r="B9" s="48">
        <v>1</v>
      </c>
      <c r="C9" t="s">
        <v>1677</v>
      </c>
      <c r="D9">
        <v>1508438773.1100001</v>
      </c>
    </row>
    <row r="10" spans="1:4" x14ac:dyDescent="0.25">
      <c r="A10">
        <v>101008</v>
      </c>
      <c r="B10" s="48">
        <v>1</v>
      </c>
      <c r="C10" t="s">
        <v>866</v>
      </c>
      <c r="D10">
        <v>849434010.25999999</v>
      </c>
    </row>
    <row r="11" spans="1:4" x14ac:dyDescent="0.25">
      <c r="A11">
        <v>103001</v>
      </c>
      <c r="B11" s="48">
        <v>1</v>
      </c>
      <c r="C11" t="s">
        <v>1035</v>
      </c>
      <c r="D11">
        <v>141843707.71000001</v>
      </c>
    </row>
    <row r="12" spans="1:4" x14ac:dyDescent="0.25">
      <c r="A12">
        <v>101005</v>
      </c>
      <c r="B12" s="48">
        <v>1</v>
      </c>
      <c r="C12" t="s">
        <v>865</v>
      </c>
      <c r="D12">
        <v>85065563.790000007</v>
      </c>
    </row>
    <row r="13" spans="1:4" x14ac:dyDescent="0.25">
      <c r="A13">
        <v>102001</v>
      </c>
      <c r="B13" s="48">
        <v>1</v>
      </c>
      <c r="C13" t="s">
        <v>965</v>
      </c>
      <c r="D13">
        <v>77911564.170000002</v>
      </c>
    </row>
    <row r="14" spans="1:4" x14ac:dyDescent="0.25">
      <c r="A14">
        <v>101064</v>
      </c>
      <c r="B14" s="48">
        <v>1</v>
      </c>
      <c r="C14" t="s">
        <v>895</v>
      </c>
      <c r="D14">
        <v>42911437.390000001</v>
      </c>
    </row>
    <row r="15" spans="1:4" x14ac:dyDescent="0.25">
      <c r="A15">
        <v>101003</v>
      </c>
      <c r="B15" s="48">
        <v>1</v>
      </c>
      <c r="C15" t="s">
        <v>863</v>
      </c>
      <c r="D15">
        <v>35752267</v>
      </c>
    </row>
    <row r="16" spans="1:4" x14ac:dyDescent="0.25">
      <c r="A16">
        <v>101044</v>
      </c>
      <c r="B16" s="48">
        <v>1</v>
      </c>
      <c r="C16" t="s">
        <v>884</v>
      </c>
      <c r="D16">
        <v>23879940</v>
      </c>
    </row>
    <row r="17" spans="1:4" x14ac:dyDescent="0.25">
      <c r="A17">
        <v>101018</v>
      </c>
      <c r="B17" s="48">
        <v>1</v>
      </c>
      <c r="C17" t="s">
        <v>871</v>
      </c>
      <c r="D17">
        <v>21144737</v>
      </c>
    </row>
    <row r="18" spans="1:4" x14ac:dyDescent="0.25">
      <c r="A18">
        <v>101032</v>
      </c>
      <c r="B18" s="48">
        <v>1</v>
      </c>
      <c r="C18" t="s">
        <v>882</v>
      </c>
      <c r="D18">
        <v>13061744</v>
      </c>
    </row>
    <row r="19" spans="1:4" x14ac:dyDescent="0.25">
      <c r="A19">
        <v>101016</v>
      </c>
      <c r="B19" s="48">
        <v>1</v>
      </c>
      <c r="C19" t="s">
        <v>869</v>
      </c>
      <c r="D19">
        <v>10040682</v>
      </c>
    </row>
    <row r="20" spans="1:4" x14ac:dyDescent="0.25">
      <c r="A20">
        <v>101131</v>
      </c>
      <c r="B20" s="48">
        <v>1</v>
      </c>
      <c r="C20" t="s">
        <v>944</v>
      </c>
      <c r="D20">
        <v>10022899</v>
      </c>
    </row>
    <row r="21" spans="1:4" x14ac:dyDescent="0.25">
      <c r="A21">
        <v>101028</v>
      </c>
      <c r="B21" s="48">
        <v>1</v>
      </c>
      <c r="C21" t="s">
        <v>878</v>
      </c>
      <c r="D21">
        <v>9613685</v>
      </c>
    </row>
    <row r="22" spans="1:4" x14ac:dyDescent="0.25">
      <c r="A22">
        <v>101024</v>
      </c>
      <c r="B22" s="48">
        <v>1</v>
      </c>
      <c r="C22" t="s">
        <v>874</v>
      </c>
      <c r="D22">
        <v>8842128</v>
      </c>
    </row>
    <row r="23" spans="1:4" x14ac:dyDescent="0.25">
      <c r="A23">
        <v>101083</v>
      </c>
      <c r="B23" s="48">
        <v>1</v>
      </c>
      <c r="C23" t="s">
        <v>911</v>
      </c>
      <c r="D23">
        <v>8573769</v>
      </c>
    </row>
    <row r="24" spans="1:4" x14ac:dyDescent="0.25">
      <c r="A24">
        <v>101029</v>
      </c>
      <c r="B24" s="48">
        <v>1</v>
      </c>
      <c r="C24" t="s">
        <v>879</v>
      </c>
      <c r="D24">
        <v>8502893</v>
      </c>
    </row>
    <row r="25" spans="1:4" x14ac:dyDescent="0.25">
      <c r="A25">
        <v>101022</v>
      </c>
      <c r="B25" s="48">
        <v>1</v>
      </c>
      <c r="C25" t="s">
        <v>873</v>
      </c>
      <c r="D25">
        <v>8321578</v>
      </c>
    </row>
    <row r="26" spans="1:4" x14ac:dyDescent="0.25">
      <c r="A26">
        <v>101004</v>
      </c>
      <c r="B26" s="48">
        <v>1</v>
      </c>
      <c r="C26" t="s">
        <v>864</v>
      </c>
      <c r="D26">
        <v>8257399</v>
      </c>
    </row>
    <row r="27" spans="1:4" x14ac:dyDescent="0.25">
      <c r="A27">
        <v>101030</v>
      </c>
      <c r="B27" s="48">
        <v>1</v>
      </c>
      <c r="C27" t="s">
        <v>880</v>
      </c>
      <c r="D27">
        <v>7170029</v>
      </c>
    </row>
    <row r="28" spans="1:4" x14ac:dyDescent="0.25">
      <c r="A28">
        <v>101161</v>
      </c>
      <c r="B28" s="48">
        <v>1</v>
      </c>
      <c r="C28" t="s">
        <v>962</v>
      </c>
      <c r="D28">
        <v>7080679.1100000003</v>
      </c>
    </row>
    <row r="29" spans="1:4" x14ac:dyDescent="0.25">
      <c r="A29">
        <v>101025</v>
      </c>
      <c r="B29" s="48">
        <v>1</v>
      </c>
      <c r="C29" t="s">
        <v>875</v>
      </c>
      <c r="D29">
        <v>5776693</v>
      </c>
    </row>
    <row r="30" spans="1:4" x14ac:dyDescent="0.25">
      <c r="A30">
        <v>101019</v>
      </c>
      <c r="B30" s="48">
        <v>1</v>
      </c>
      <c r="C30" t="s">
        <v>872</v>
      </c>
      <c r="D30">
        <v>5775122</v>
      </c>
    </row>
    <row r="31" spans="1:4" x14ac:dyDescent="0.25">
      <c r="A31">
        <v>101027</v>
      </c>
      <c r="B31" s="48">
        <v>1</v>
      </c>
      <c r="C31" t="s">
        <v>877</v>
      </c>
      <c r="D31">
        <v>5544868</v>
      </c>
    </row>
    <row r="32" spans="1:4" x14ac:dyDescent="0.25">
      <c r="A32">
        <v>132001</v>
      </c>
      <c r="B32" s="48">
        <v>1</v>
      </c>
      <c r="C32" t="s">
        <v>1060</v>
      </c>
      <c r="D32">
        <v>5455528.7000000002</v>
      </c>
    </row>
    <row r="33" spans="1:4" x14ac:dyDescent="0.25">
      <c r="A33">
        <v>101006</v>
      </c>
      <c r="B33" s="48">
        <v>1</v>
      </c>
      <c r="C33" t="s">
        <v>1679</v>
      </c>
      <c r="D33">
        <v>5293597</v>
      </c>
    </row>
    <row r="34" spans="1:4" x14ac:dyDescent="0.25">
      <c r="A34">
        <v>101073</v>
      </c>
      <c r="B34" s="48">
        <v>1</v>
      </c>
      <c r="C34" t="s">
        <v>903</v>
      </c>
      <c r="D34">
        <v>5260726.58</v>
      </c>
    </row>
    <row r="35" spans="1:4" x14ac:dyDescent="0.25">
      <c r="A35">
        <v>101026</v>
      </c>
      <c r="B35" s="48">
        <v>1</v>
      </c>
      <c r="C35" t="s">
        <v>876</v>
      </c>
      <c r="D35">
        <v>5177381</v>
      </c>
    </row>
    <row r="36" spans="1:4" x14ac:dyDescent="0.25">
      <c r="A36">
        <v>101009</v>
      </c>
      <c r="B36" s="48">
        <v>1</v>
      </c>
      <c r="C36" t="s">
        <v>1680</v>
      </c>
      <c r="D36">
        <v>4922036</v>
      </c>
    </row>
    <row r="37" spans="1:4" x14ac:dyDescent="0.25">
      <c r="A37">
        <v>101015</v>
      </c>
      <c r="B37" s="48">
        <v>1</v>
      </c>
      <c r="C37" t="s">
        <v>868</v>
      </c>
      <c r="D37">
        <v>4866725</v>
      </c>
    </row>
    <row r="38" spans="1:4" x14ac:dyDescent="0.25">
      <c r="A38">
        <v>101078</v>
      </c>
      <c r="B38" s="48">
        <v>1</v>
      </c>
      <c r="C38" t="s">
        <v>907</v>
      </c>
      <c r="D38">
        <v>4801729.25</v>
      </c>
    </row>
    <row r="39" spans="1:4" x14ac:dyDescent="0.25">
      <c r="A39">
        <v>101014</v>
      </c>
      <c r="B39" s="48">
        <v>1</v>
      </c>
      <c r="C39" t="s">
        <v>867</v>
      </c>
      <c r="D39">
        <v>3634939</v>
      </c>
    </row>
    <row r="40" spans="1:4" x14ac:dyDescent="0.25">
      <c r="A40">
        <v>101031</v>
      </c>
      <c r="B40" s="48">
        <v>1</v>
      </c>
      <c r="C40" t="s">
        <v>881</v>
      </c>
      <c r="D40">
        <v>3308503</v>
      </c>
    </row>
    <row r="41" spans="1:4" x14ac:dyDescent="0.25">
      <c r="A41">
        <v>102096</v>
      </c>
      <c r="B41" s="48">
        <v>1</v>
      </c>
      <c r="C41" t="s">
        <v>1015</v>
      </c>
      <c r="D41">
        <v>3279519.6</v>
      </c>
    </row>
    <row r="42" spans="1:4" x14ac:dyDescent="0.25">
      <c r="A42">
        <v>101033</v>
      </c>
      <c r="B42" s="48">
        <v>1</v>
      </c>
      <c r="C42" t="s">
        <v>883</v>
      </c>
      <c r="D42">
        <v>3260859</v>
      </c>
    </row>
    <row r="43" spans="1:4" x14ac:dyDescent="0.25">
      <c r="A43">
        <v>101069</v>
      </c>
      <c r="B43" s="48">
        <v>1</v>
      </c>
      <c r="C43" t="s">
        <v>900</v>
      </c>
      <c r="D43">
        <v>3022938</v>
      </c>
    </row>
    <row r="44" spans="1:4" x14ac:dyDescent="0.25">
      <c r="A44">
        <v>101017</v>
      </c>
      <c r="B44" s="48">
        <v>1</v>
      </c>
      <c r="C44" t="s">
        <v>870</v>
      </c>
      <c r="D44">
        <v>3004169</v>
      </c>
    </row>
    <row r="45" spans="1:4" x14ac:dyDescent="0.25">
      <c r="A45">
        <v>101059</v>
      </c>
      <c r="B45" s="48">
        <v>1</v>
      </c>
      <c r="C45" t="s">
        <v>893</v>
      </c>
      <c r="D45">
        <v>2812537</v>
      </c>
    </row>
    <row r="46" spans="1:4" x14ac:dyDescent="0.25">
      <c r="A46">
        <v>101104</v>
      </c>
      <c r="B46" s="48">
        <v>1</v>
      </c>
      <c r="C46" t="s">
        <v>926</v>
      </c>
      <c r="D46">
        <v>2576580</v>
      </c>
    </row>
    <row r="47" spans="1:4" x14ac:dyDescent="0.25">
      <c r="A47">
        <v>101157</v>
      </c>
      <c r="B47" s="48">
        <v>1</v>
      </c>
      <c r="C47" t="s">
        <v>959</v>
      </c>
      <c r="D47">
        <v>2572520</v>
      </c>
    </row>
    <row r="48" spans="1:4" x14ac:dyDescent="0.25">
      <c r="A48">
        <v>101101</v>
      </c>
      <c r="B48" s="48">
        <v>1</v>
      </c>
      <c r="C48" t="s">
        <v>924</v>
      </c>
      <c r="D48">
        <v>2461226</v>
      </c>
    </row>
    <row r="49" spans="1:4" x14ac:dyDescent="0.25">
      <c r="A49">
        <v>103027</v>
      </c>
      <c r="B49" s="48">
        <v>1</v>
      </c>
      <c r="C49" t="s">
        <v>1055</v>
      </c>
      <c r="D49">
        <v>2092884</v>
      </c>
    </row>
    <row r="50" spans="1:4" x14ac:dyDescent="0.25">
      <c r="A50">
        <v>102031</v>
      </c>
      <c r="B50" s="48">
        <v>1</v>
      </c>
      <c r="C50" t="s">
        <v>978</v>
      </c>
      <c r="D50">
        <v>1729124.04</v>
      </c>
    </row>
    <row r="51" spans="1:4" x14ac:dyDescent="0.25">
      <c r="A51">
        <v>102120</v>
      </c>
      <c r="B51" s="48">
        <v>1</v>
      </c>
      <c r="C51" t="s">
        <v>1033</v>
      </c>
      <c r="D51">
        <v>1551967.43</v>
      </c>
    </row>
    <row r="52" spans="1:4" x14ac:dyDescent="0.25">
      <c r="A52">
        <v>102072</v>
      </c>
      <c r="B52" s="48">
        <v>1</v>
      </c>
      <c r="C52" t="s">
        <v>1000</v>
      </c>
      <c r="D52">
        <v>1489115.63</v>
      </c>
    </row>
    <row r="53" spans="1:4" x14ac:dyDescent="0.25">
      <c r="A53">
        <v>102064</v>
      </c>
      <c r="B53" s="48">
        <v>1</v>
      </c>
      <c r="C53" t="s">
        <v>996</v>
      </c>
      <c r="D53">
        <v>1426250.35</v>
      </c>
    </row>
    <row r="54" spans="1:4" x14ac:dyDescent="0.25">
      <c r="A54">
        <v>103016</v>
      </c>
      <c r="B54" s="48">
        <v>1</v>
      </c>
      <c r="C54" t="s">
        <v>1046</v>
      </c>
      <c r="D54">
        <v>1390953.3399999999</v>
      </c>
    </row>
    <row r="55" spans="1:4" x14ac:dyDescent="0.25">
      <c r="A55">
        <v>101076</v>
      </c>
      <c r="B55" s="48">
        <v>1</v>
      </c>
      <c r="C55" t="s">
        <v>905</v>
      </c>
      <c r="D55">
        <v>1180207.29</v>
      </c>
    </row>
    <row r="56" spans="1:4" x14ac:dyDescent="0.25">
      <c r="A56">
        <v>101049</v>
      </c>
      <c r="B56" s="48">
        <v>1</v>
      </c>
      <c r="C56" t="s">
        <v>887</v>
      </c>
      <c r="D56">
        <v>1127509</v>
      </c>
    </row>
    <row r="57" spans="1:4" x14ac:dyDescent="0.25">
      <c r="A57">
        <v>102123</v>
      </c>
      <c r="B57" s="48">
        <v>1</v>
      </c>
      <c r="C57" t="s">
        <v>1034</v>
      </c>
      <c r="D57">
        <v>1050762</v>
      </c>
    </row>
    <row r="58" spans="1:4" x14ac:dyDescent="0.25">
      <c r="A58">
        <v>102017</v>
      </c>
      <c r="B58" s="48">
        <v>1</v>
      </c>
      <c r="C58" t="s">
        <v>975</v>
      </c>
      <c r="D58">
        <v>1017404.84</v>
      </c>
    </row>
    <row r="59" spans="1:4" x14ac:dyDescent="0.25">
      <c r="A59">
        <v>132020</v>
      </c>
      <c r="B59" s="48">
        <v>1</v>
      </c>
      <c r="C59" t="s">
        <v>1074</v>
      </c>
      <c r="D59">
        <v>1014024</v>
      </c>
    </row>
    <row r="60" spans="1:4" x14ac:dyDescent="0.25">
      <c r="A60">
        <v>101098</v>
      </c>
      <c r="B60" s="48">
        <v>1</v>
      </c>
      <c r="C60" t="s">
        <v>922</v>
      </c>
      <c r="D60">
        <v>913560.63</v>
      </c>
    </row>
    <row r="61" spans="1:4" x14ac:dyDescent="0.25">
      <c r="A61">
        <v>103002</v>
      </c>
      <c r="B61" s="48">
        <v>1</v>
      </c>
      <c r="C61" t="s">
        <v>1036</v>
      </c>
      <c r="D61">
        <v>834907.55</v>
      </c>
    </row>
    <row r="62" spans="1:4" x14ac:dyDescent="0.25">
      <c r="A62">
        <v>101020</v>
      </c>
      <c r="B62" s="48">
        <v>1</v>
      </c>
      <c r="C62" t="s">
        <v>1681</v>
      </c>
      <c r="D62">
        <v>752755</v>
      </c>
    </row>
    <row r="63" spans="1:4" x14ac:dyDescent="0.25">
      <c r="A63">
        <v>101071</v>
      </c>
      <c r="B63" s="48">
        <v>1</v>
      </c>
      <c r="C63" t="s">
        <v>902</v>
      </c>
      <c r="D63">
        <v>710533.16999999993</v>
      </c>
    </row>
    <row r="64" spans="1:4" x14ac:dyDescent="0.25">
      <c r="A64">
        <v>132018</v>
      </c>
      <c r="B64" s="48">
        <v>1</v>
      </c>
      <c r="C64" t="s">
        <v>1072</v>
      </c>
      <c r="D64">
        <v>703219.09</v>
      </c>
    </row>
    <row r="65" spans="1:4" x14ac:dyDescent="0.25">
      <c r="A65">
        <v>101086</v>
      </c>
      <c r="B65" s="48">
        <v>1</v>
      </c>
      <c r="C65" t="s">
        <v>914</v>
      </c>
      <c r="D65">
        <v>659726.6</v>
      </c>
    </row>
    <row r="66" spans="1:4" x14ac:dyDescent="0.25">
      <c r="A66">
        <v>101001</v>
      </c>
      <c r="B66" s="48">
        <v>1</v>
      </c>
      <c r="C66" t="s">
        <v>1678</v>
      </c>
      <c r="D66">
        <v>646992</v>
      </c>
    </row>
    <row r="67" spans="1:4" x14ac:dyDescent="0.25">
      <c r="A67">
        <v>101132</v>
      </c>
      <c r="B67" s="48">
        <v>1</v>
      </c>
      <c r="C67" t="s">
        <v>945</v>
      </c>
      <c r="D67">
        <v>619947.96</v>
      </c>
    </row>
    <row r="68" spans="1:4" x14ac:dyDescent="0.25">
      <c r="A68">
        <v>132017</v>
      </c>
      <c r="B68" s="48">
        <v>1</v>
      </c>
      <c r="C68" t="s">
        <v>1071</v>
      </c>
      <c r="D68">
        <v>611330.4</v>
      </c>
    </row>
    <row r="69" spans="1:4" x14ac:dyDescent="0.25">
      <c r="A69">
        <v>103004</v>
      </c>
      <c r="B69" s="48">
        <v>1</v>
      </c>
      <c r="C69" t="s">
        <v>1038</v>
      </c>
      <c r="D69">
        <v>571643.1</v>
      </c>
    </row>
    <row r="70" spans="1:4" x14ac:dyDescent="0.25">
      <c r="A70">
        <v>103020</v>
      </c>
      <c r="B70" s="48">
        <v>1</v>
      </c>
      <c r="C70" t="s">
        <v>1050</v>
      </c>
      <c r="D70">
        <v>553442.14</v>
      </c>
    </row>
    <row r="71" spans="1:4" x14ac:dyDescent="0.25">
      <c r="A71">
        <v>132002</v>
      </c>
      <c r="B71" s="48">
        <v>1</v>
      </c>
      <c r="C71" t="s">
        <v>1061</v>
      </c>
      <c r="D71">
        <v>531434</v>
      </c>
    </row>
    <row r="72" spans="1:4" x14ac:dyDescent="0.25">
      <c r="A72">
        <v>101095</v>
      </c>
      <c r="B72" s="48">
        <v>1</v>
      </c>
      <c r="C72" t="s">
        <v>920</v>
      </c>
      <c r="D72">
        <v>475812.52</v>
      </c>
    </row>
    <row r="73" spans="1:4" x14ac:dyDescent="0.25">
      <c r="A73">
        <v>101141</v>
      </c>
      <c r="B73" s="48">
        <v>1</v>
      </c>
      <c r="C73" t="s">
        <v>952</v>
      </c>
      <c r="D73">
        <v>425701.82</v>
      </c>
    </row>
    <row r="74" spans="1:4" x14ac:dyDescent="0.25">
      <c r="A74">
        <v>102055</v>
      </c>
      <c r="B74" s="48">
        <v>1</v>
      </c>
      <c r="C74" t="s">
        <v>992</v>
      </c>
      <c r="D74">
        <v>365477.58999999997</v>
      </c>
    </row>
    <row r="75" spans="1:4" x14ac:dyDescent="0.25">
      <c r="A75">
        <v>101068</v>
      </c>
      <c r="B75" s="48">
        <v>1</v>
      </c>
      <c r="C75" t="s">
        <v>899</v>
      </c>
      <c r="D75">
        <v>339797</v>
      </c>
    </row>
    <row r="76" spans="1:4" x14ac:dyDescent="0.25">
      <c r="A76">
        <v>101106</v>
      </c>
      <c r="B76" s="48">
        <v>1</v>
      </c>
      <c r="C76" t="s">
        <v>928</v>
      </c>
      <c r="D76">
        <v>329883</v>
      </c>
    </row>
    <row r="77" spans="1:4" x14ac:dyDescent="0.25">
      <c r="A77">
        <v>103011</v>
      </c>
      <c r="B77" s="48">
        <v>1</v>
      </c>
      <c r="C77" t="s">
        <v>1043</v>
      </c>
      <c r="D77">
        <v>285210.63</v>
      </c>
    </row>
    <row r="78" spans="1:4" x14ac:dyDescent="0.25">
      <c r="A78">
        <v>132010</v>
      </c>
      <c r="B78" s="48">
        <v>1</v>
      </c>
      <c r="C78" t="s">
        <v>1067</v>
      </c>
      <c r="D78">
        <v>278536.94</v>
      </c>
    </row>
    <row r="79" spans="1:4" x14ac:dyDescent="0.25">
      <c r="A79">
        <v>102040</v>
      </c>
      <c r="B79" s="48">
        <v>1</v>
      </c>
      <c r="C79" t="s">
        <v>983</v>
      </c>
      <c r="D79">
        <v>278304.16000000003</v>
      </c>
    </row>
    <row r="80" spans="1:4" x14ac:dyDescent="0.25">
      <c r="A80">
        <v>103017</v>
      </c>
      <c r="B80" s="48">
        <v>1</v>
      </c>
      <c r="C80" t="s">
        <v>1047</v>
      </c>
      <c r="D80">
        <v>277120.94</v>
      </c>
    </row>
    <row r="81" spans="1:4" x14ac:dyDescent="0.25">
      <c r="A81">
        <v>103024</v>
      </c>
      <c r="B81" s="48">
        <v>1</v>
      </c>
      <c r="C81" t="s">
        <v>1053</v>
      </c>
      <c r="D81">
        <v>272539.08999999997</v>
      </c>
    </row>
    <row r="82" spans="1:4" x14ac:dyDescent="0.25">
      <c r="A82">
        <v>101120</v>
      </c>
      <c r="B82" s="48">
        <v>1</v>
      </c>
      <c r="C82" t="s">
        <v>937</v>
      </c>
      <c r="D82">
        <v>261274</v>
      </c>
    </row>
    <row r="83" spans="1:4" x14ac:dyDescent="0.25">
      <c r="A83">
        <v>102074</v>
      </c>
      <c r="B83" s="48">
        <v>1</v>
      </c>
      <c r="C83" t="s">
        <v>1001</v>
      </c>
      <c r="D83">
        <v>236131.02</v>
      </c>
    </row>
    <row r="84" spans="1:4" x14ac:dyDescent="0.25">
      <c r="A84">
        <v>101129</v>
      </c>
      <c r="B84" s="48">
        <v>1</v>
      </c>
      <c r="C84" t="s">
        <v>943</v>
      </c>
      <c r="D84">
        <v>226505.12</v>
      </c>
    </row>
    <row r="85" spans="1:4" x14ac:dyDescent="0.25">
      <c r="A85">
        <v>132019</v>
      </c>
      <c r="B85" s="48">
        <v>1</v>
      </c>
      <c r="C85" t="s">
        <v>1073</v>
      </c>
      <c r="D85">
        <v>224759.79</v>
      </c>
    </row>
    <row r="86" spans="1:4" x14ac:dyDescent="0.25">
      <c r="A86">
        <v>132006</v>
      </c>
      <c r="B86" s="48">
        <v>1</v>
      </c>
      <c r="C86" t="s">
        <v>1063</v>
      </c>
      <c r="D86">
        <v>223550.34999999998</v>
      </c>
    </row>
    <row r="87" spans="1:4" x14ac:dyDescent="0.25">
      <c r="A87">
        <v>101085</v>
      </c>
      <c r="B87" s="48">
        <v>1</v>
      </c>
      <c r="C87" t="s">
        <v>913</v>
      </c>
      <c r="D87">
        <v>223349</v>
      </c>
    </row>
    <row r="88" spans="1:4" x14ac:dyDescent="0.25">
      <c r="A88">
        <v>102038</v>
      </c>
      <c r="B88" s="48">
        <v>1</v>
      </c>
      <c r="C88" t="s">
        <v>982</v>
      </c>
      <c r="D88">
        <v>208025.78</v>
      </c>
    </row>
    <row r="89" spans="1:4" x14ac:dyDescent="0.25">
      <c r="A89">
        <v>101067</v>
      </c>
      <c r="B89" s="48">
        <v>1</v>
      </c>
      <c r="C89" t="s">
        <v>898</v>
      </c>
      <c r="D89">
        <v>202606.26</v>
      </c>
    </row>
    <row r="90" spans="1:4" x14ac:dyDescent="0.25">
      <c r="A90">
        <v>101145</v>
      </c>
      <c r="B90" s="48">
        <v>1</v>
      </c>
      <c r="C90" t="s">
        <v>954</v>
      </c>
      <c r="D90">
        <v>202517</v>
      </c>
    </row>
    <row r="91" spans="1:4" x14ac:dyDescent="0.25">
      <c r="A91">
        <v>102086</v>
      </c>
      <c r="B91" s="48">
        <v>1</v>
      </c>
      <c r="C91" t="s">
        <v>1008</v>
      </c>
      <c r="D91">
        <v>202354</v>
      </c>
    </row>
    <row r="92" spans="1:4" x14ac:dyDescent="0.25">
      <c r="A92">
        <v>101108</v>
      </c>
      <c r="B92" s="48">
        <v>1</v>
      </c>
      <c r="C92" t="s">
        <v>930</v>
      </c>
      <c r="D92">
        <v>186443</v>
      </c>
    </row>
    <row r="93" spans="1:4" x14ac:dyDescent="0.25">
      <c r="A93">
        <v>101138</v>
      </c>
      <c r="B93" s="48">
        <v>1</v>
      </c>
      <c r="C93" t="s">
        <v>950</v>
      </c>
      <c r="D93">
        <v>185055</v>
      </c>
    </row>
    <row r="94" spans="1:4" x14ac:dyDescent="0.25">
      <c r="A94">
        <v>103006</v>
      </c>
      <c r="B94" s="48">
        <v>1</v>
      </c>
      <c r="C94" t="s">
        <v>1040</v>
      </c>
      <c r="D94">
        <v>183829.88</v>
      </c>
    </row>
    <row r="95" spans="1:4" x14ac:dyDescent="0.25">
      <c r="A95">
        <v>102107</v>
      </c>
      <c r="B95" s="48">
        <v>1</v>
      </c>
      <c r="C95" t="s">
        <v>1023</v>
      </c>
      <c r="D95">
        <v>182344</v>
      </c>
    </row>
    <row r="96" spans="1:4" x14ac:dyDescent="0.25">
      <c r="A96">
        <v>101149</v>
      </c>
      <c r="B96" s="48">
        <v>1</v>
      </c>
      <c r="C96" t="s">
        <v>956</v>
      </c>
      <c r="D96">
        <v>181180.97</v>
      </c>
    </row>
    <row r="97" spans="1:4" x14ac:dyDescent="0.25">
      <c r="A97">
        <v>103021</v>
      </c>
      <c r="B97" s="48">
        <v>1</v>
      </c>
      <c r="C97" t="s">
        <v>1051</v>
      </c>
      <c r="D97">
        <v>166138.64000000001</v>
      </c>
    </row>
    <row r="98" spans="1:4" x14ac:dyDescent="0.25">
      <c r="A98">
        <v>102079</v>
      </c>
      <c r="B98" s="48">
        <v>1</v>
      </c>
      <c r="C98" t="s">
        <v>1005</v>
      </c>
      <c r="D98">
        <v>161016.79</v>
      </c>
    </row>
    <row r="99" spans="1:4" x14ac:dyDescent="0.25">
      <c r="A99">
        <v>102093</v>
      </c>
      <c r="B99" s="48">
        <v>1</v>
      </c>
      <c r="C99" t="s">
        <v>1013</v>
      </c>
      <c r="D99">
        <v>153800.41</v>
      </c>
    </row>
    <row r="100" spans="1:4" x14ac:dyDescent="0.25">
      <c r="A100">
        <v>101156</v>
      </c>
      <c r="B100" s="48">
        <v>1</v>
      </c>
      <c r="C100" t="s">
        <v>958</v>
      </c>
      <c r="D100">
        <v>145719.35999999999</v>
      </c>
    </row>
    <row r="101" spans="1:4" x14ac:dyDescent="0.25">
      <c r="A101">
        <v>101047</v>
      </c>
      <c r="B101" s="48">
        <v>1</v>
      </c>
      <c r="C101" t="s">
        <v>885</v>
      </c>
      <c r="D101">
        <v>142373.01</v>
      </c>
    </row>
    <row r="102" spans="1:4" x14ac:dyDescent="0.25">
      <c r="A102">
        <v>101140</v>
      </c>
      <c r="B102" s="48">
        <v>1</v>
      </c>
      <c r="C102" t="s">
        <v>951</v>
      </c>
      <c r="D102">
        <v>139673</v>
      </c>
    </row>
    <row r="103" spans="1:4" x14ac:dyDescent="0.25">
      <c r="A103">
        <v>101094</v>
      </c>
      <c r="B103" s="48">
        <v>1</v>
      </c>
      <c r="C103" t="s">
        <v>919</v>
      </c>
      <c r="D103">
        <v>138678.97999999998</v>
      </c>
    </row>
    <row r="104" spans="1:4" x14ac:dyDescent="0.25">
      <c r="A104">
        <v>132011</v>
      </c>
      <c r="B104" s="48">
        <v>1</v>
      </c>
      <c r="C104" t="s">
        <v>1068</v>
      </c>
      <c r="D104">
        <v>127496.65</v>
      </c>
    </row>
    <row r="105" spans="1:4" x14ac:dyDescent="0.25">
      <c r="A105">
        <v>103036</v>
      </c>
      <c r="B105" s="48">
        <v>1</v>
      </c>
      <c r="C105" t="s">
        <v>1057</v>
      </c>
      <c r="D105">
        <v>126798</v>
      </c>
    </row>
    <row r="106" spans="1:4" x14ac:dyDescent="0.25">
      <c r="A106">
        <v>102050</v>
      </c>
      <c r="B106" s="48">
        <v>1</v>
      </c>
      <c r="C106" t="s">
        <v>988</v>
      </c>
      <c r="D106">
        <v>121547.85</v>
      </c>
    </row>
    <row r="107" spans="1:4" x14ac:dyDescent="0.25">
      <c r="A107">
        <v>102005</v>
      </c>
      <c r="B107" s="48">
        <v>1</v>
      </c>
      <c r="C107" t="s">
        <v>969</v>
      </c>
      <c r="D107">
        <v>120469.5</v>
      </c>
    </row>
    <row r="108" spans="1:4" x14ac:dyDescent="0.25">
      <c r="A108">
        <v>102057</v>
      </c>
      <c r="B108" s="48">
        <v>1</v>
      </c>
      <c r="C108" t="s">
        <v>993</v>
      </c>
      <c r="D108">
        <v>108541.19</v>
      </c>
    </row>
    <row r="109" spans="1:4" x14ac:dyDescent="0.25">
      <c r="A109">
        <v>102058</v>
      </c>
      <c r="B109" s="48">
        <v>1</v>
      </c>
      <c r="C109" t="s">
        <v>994</v>
      </c>
      <c r="D109">
        <v>107823</v>
      </c>
    </row>
    <row r="110" spans="1:4" x14ac:dyDescent="0.25">
      <c r="A110">
        <v>103018</v>
      </c>
      <c r="B110" s="48">
        <v>1</v>
      </c>
      <c r="C110" t="s">
        <v>1048</v>
      </c>
      <c r="D110">
        <v>103132.44</v>
      </c>
    </row>
    <row r="111" spans="1:4" x14ac:dyDescent="0.25">
      <c r="A111">
        <v>101126</v>
      </c>
      <c r="B111" s="48">
        <v>1</v>
      </c>
      <c r="C111" t="s">
        <v>940</v>
      </c>
      <c r="D111">
        <v>98200.44</v>
      </c>
    </row>
    <row r="112" spans="1:4" x14ac:dyDescent="0.25">
      <c r="A112">
        <v>102034</v>
      </c>
      <c r="B112" s="48">
        <v>1</v>
      </c>
      <c r="C112" t="s">
        <v>979</v>
      </c>
      <c r="D112">
        <v>93738</v>
      </c>
    </row>
    <row r="113" spans="1:4" x14ac:dyDescent="0.25">
      <c r="A113">
        <v>101124</v>
      </c>
      <c r="B113" s="48">
        <v>1</v>
      </c>
      <c r="C113" t="s">
        <v>939</v>
      </c>
      <c r="D113">
        <v>91787.85</v>
      </c>
    </row>
    <row r="114" spans="1:4" x14ac:dyDescent="0.25">
      <c r="A114">
        <v>132015</v>
      </c>
      <c r="B114" s="48">
        <v>1</v>
      </c>
      <c r="C114" t="s">
        <v>1070</v>
      </c>
      <c r="D114">
        <v>90619.93</v>
      </c>
    </row>
    <row r="115" spans="1:4" x14ac:dyDescent="0.25">
      <c r="A115">
        <v>102004</v>
      </c>
      <c r="B115" s="48">
        <v>1</v>
      </c>
      <c r="C115" t="s">
        <v>968</v>
      </c>
      <c r="D115">
        <v>90137.09</v>
      </c>
    </row>
    <row r="116" spans="1:4" x14ac:dyDescent="0.25">
      <c r="A116">
        <v>132007</v>
      </c>
      <c r="B116" s="48">
        <v>1</v>
      </c>
      <c r="C116" t="s">
        <v>1064</v>
      </c>
      <c r="D116">
        <v>89423.9</v>
      </c>
    </row>
    <row r="117" spans="1:4" x14ac:dyDescent="0.25">
      <c r="A117">
        <v>102099</v>
      </c>
      <c r="B117" s="48">
        <v>1</v>
      </c>
      <c r="C117" t="s">
        <v>1017</v>
      </c>
      <c r="D117">
        <v>89341</v>
      </c>
    </row>
    <row r="118" spans="1:4" x14ac:dyDescent="0.25">
      <c r="A118">
        <v>101128</v>
      </c>
      <c r="B118" s="48">
        <v>1</v>
      </c>
      <c r="C118" t="s">
        <v>942</v>
      </c>
      <c r="D118">
        <v>88318</v>
      </c>
    </row>
    <row r="119" spans="1:4" x14ac:dyDescent="0.25">
      <c r="A119">
        <v>101113</v>
      </c>
      <c r="B119" s="48">
        <v>1</v>
      </c>
      <c r="C119" t="s">
        <v>933</v>
      </c>
      <c r="D119">
        <v>87953.84</v>
      </c>
    </row>
    <row r="120" spans="1:4" x14ac:dyDescent="0.25">
      <c r="A120">
        <v>102089</v>
      </c>
      <c r="B120" s="48">
        <v>1</v>
      </c>
      <c r="C120" t="s">
        <v>1011</v>
      </c>
      <c r="D120">
        <v>87499.12</v>
      </c>
    </row>
    <row r="121" spans="1:4" x14ac:dyDescent="0.25">
      <c r="A121">
        <v>102106</v>
      </c>
      <c r="B121" s="48">
        <v>1</v>
      </c>
      <c r="C121" t="s">
        <v>1022</v>
      </c>
      <c r="D121">
        <v>85968.63</v>
      </c>
    </row>
    <row r="122" spans="1:4" x14ac:dyDescent="0.25">
      <c r="A122">
        <v>132004</v>
      </c>
      <c r="B122" s="48">
        <v>1</v>
      </c>
      <c r="C122" t="s">
        <v>1062</v>
      </c>
      <c r="D122">
        <v>83052.23000000001</v>
      </c>
    </row>
    <row r="123" spans="1:4" x14ac:dyDescent="0.25">
      <c r="A123">
        <v>101051</v>
      </c>
      <c r="B123" s="48">
        <v>1</v>
      </c>
      <c r="C123" t="s">
        <v>889</v>
      </c>
      <c r="D123">
        <v>80460.03</v>
      </c>
    </row>
    <row r="124" spans="1:4" x14ac:dyDescent="0.25">
      <c r="A124">
        <v>102122</v>
      </c>
      <c r="B124" s="48">
        <v>1</v>
      </c>
      <c r="C124" t="s">
        <v>1699</v>
      </c>
      <c r="D124">
        <v>75320</v>
      </c>
    </row>
    <row r="125" spans="1:4" x14ac:dyDescent="0.25">
      <c r="A125">
        <v>102102</v>
      </c>
      <c r="B125" s="48">
        <v>1</v>
      </c>
      <c r="C125" t="s">
        <v>1020</v>
      </c>
      <c r="D125">
        <v>72650</v>
      </c>
    </row>
    <row r="126" spans="1:4" x14ac:dyDescent="0.25">
      <c r="A126">
        <v>101084</v>
      </c>
      <c r="B126" s="48">
        <v>1</v>
      </c>
      <c r="C126" t="s">
        <v>912</v>
      </c>
      <c r="D126">
        <v>72293</v>
      </c>
    </row>
    <row r="127" spans="1:4" x14ac:dyDescent="0.25">
      <c r="A127">
        <v>103019</v>
      </c>
      <c r="B127" s="48">
        <v>1</v>
      </c>
      <c r="C127" t="s">
        <v>1049</v>
      </c>
      <c r="D127">
        <v>70828.12</v>
      </c>
    </row>
    <row r="128" spans="1:4" x14ac:dyDescent="0.25">
      <c r="A128">
        <v>103009</v>
      </c>
      <c r="B128" s="48">
        <v>1</v>
      </c>
      <c r="C128" t="s">
        <v>1042</v>
      </c>
      <c r="D128">
        <v>69318.540000000008</v>
      </c>
    </row>
    <row r="129" spans="1:4" x14ac:dyDescent="0.25">
      <c r="A129">
        <v>101050</v>
      </c>
      <c r="B129" s="48">
        <v>1</v>
      </c>
      <c r="C129" t="s">
        <v>888</v>
      </c>
      <c r="D129">
        <v>68537.489999999991</v>
      </c>
    </row>
    <row r="130" spans="1:4" x14ac:dyDescent="0.25">
      <c r="A130">
        <v>101066</v>
      </c>
      <c r="B130" s="48">
        <v>1</v>
      </c>
      <c r="C130" t="s">
        <v>897</v>
      </c>
      <c r="D130">
        <v>67982.350000000006</v>
      </c>
    </row>
    <row r="131" spans="1:4" x14ac:dyDescent="0.25">
      <c r="A131">
        <v>103010</v>
      </c>
      <c r="B131" s="48">
        <v>1</v>
      </c>
      <c r="C131" t="s">
        <v>964</v>
      </c>
      <c r="D131">
        <v>67901.790000000008</v>
      </c>
    </row>
    <row r="132" spans="1:4" x14ac:dyDescent="0.25">
      <c r="A132">
        <v>101097</v>
      </c>
      <c r="B132" s="48">
        <v>1</v>
      </c>
      <c r="C132" t="s">
        <v>921</v>
      </c>
      <c r="D132">
        <v>67030</v>
      </c>
    </row>
    <row r="133" spans="1:4" x14ac:dyDescent="0.25">
      <c r="A133">
        <v>101088</v>
      </c>
      <c r="B133" s="48">
        <v>1</v>
      </c>
      <c r="C133" t="s">
        <v>916</v>
      </c>
      <c r="D133">
        <v>64303.159999999996</v>
      </c>
    </row>
    <row r="134" spans="1:4" x14ac:dyDescent="0.25">
      <c r="A134">
        <v>108001</v>
      </c>
      <c r="B134" s="48">
        <v>1</v>
      </c>
      <c r="C134" t="s">
        <v>1700</v>
      </c>
      <c r="D134">
        <v>63697</v>
      </c>
    </row>
    <row r="135" spans="1:4" x14ac:dyDescent="0.25">
      <c r="A135">
        <v>101133</v>
      </c>
      <c r="B135" s="48">
        <v>1</v>
      </c>
      <c r="C135" t="s">
        <v>946</v>
      </c>
      <c r="D135">
        <v>62813</v>
      </c>
    </row>
    <row r="136" spans="1:4" x14ac:dyDescent="0.25">
      <c r="A136">
        <v>102035</v>
      </c>
      <c r="B136" s="48">
        <v>1</v>
      </c>
      <c r="C136" t="s">
        <v>980</v>
      </c>
      <c r="D136">
        <v>60896</v>
      </c>
    </row>
    <row r="137" spans="1:4" x14ac:dyDescent="0.25">
      <c r="A137">
        <v>102097</v>
      </c>
      <c r="B137" s="48">
        <v>1</v>
      </c>
      <c r="C137" t="s">
        <v>1016</v>
      </c>
      <c r="D137">
        <v>60119.66</v>
      </c>
    </row>
    <row r="138" spans="1:4" x14ac:dyDescent="0.25">
      <c r="A138">
        <v>102003</v>
      </c>
      <c r="B138" s="48">
        <v>1</v>
      </c>
      <c r="C138" t="s">
        <v>967</v>
      </c>
      <c r="D138">
        <v>58952</v>
      </c>
    </row>
    <row r="139" spans="1:4" x14ac:dyDescent="0.25">
      <c r="A139">
        <v>102030</v>
      </c>
      <c r="B139" s="48">
        <v>1</v>
      </c>
      <c r="C139" t="s">
        <v>1688</v>
      </c>
      <c r="D139">
        <v>58862</v>
      </c>
    </row>
    <row r="140" spans="1:4" x14ac:dyDescent="0.25">
      <c r="A140">
        <v>101134</v>
      </c>
      <c r="B140" s="48">
        <v>1</v>
      </c>
      <c r="C140" t="s">
        <v>947</v>
      </c>
      <c r="D140">
        <v>57549.03</v>
      </c>
    </row>
    <row r="141" spans="1:4" x14ac:dyDescent="0.25">
      <c r="A141">
        <v>102041</v>
      </c>
      <c r="B141" s="48">
        <v>1</v>
      </c>
      <c r="C141" t="s">
        <v>984</v>
      </c>
      <c r="D141">
        <v>57117.07</v>
      </c>
    </row>
    <row r="142" spans="1:4" x14ac:dyDescent="0.25">
      <c r="A142">
        <v>102116</v>
      </c>
      <c r="B142" s="48">
        <v>1</v>
      </c>
      <c r="C142" t="s">
        <v>1030</v>
      </c>
      <c r="D142">
        <v>56507.770000000004</v>
      </c>
    </row>
    <row r="143" spans="1:4" x14ac:dyDescent="0.25">
      <c r="A143">
        <v>101055</v>
      </c>
      <c r="B143" s="48">
        <v>1</v>
      </c>
      <c r="C143" t="s">
        <v>891</v>
      </c>
      <c r="D143">
        <v>55951</v>
      </c>
    </row>
    <row r="144" spans="1:4" x14ac:dyDescent="0.25">
      <c r="A144">
        <v>101080</v>
      </c>
      <c r="B144" s="48">
        <v>1</v>
      </c>
      <c r="C144" t="s">
        <v>909</v>
      </c>
      <c r="D144">
        <v>55459</v>
      </c>
    </row>
    <row r="145" spans="1:4" x14ac:dyDescent="0.25">
      <c r="A145">
        <v>101144</v>
      </c>
      <c r="B145" s="48">
        <v>1</v>
      </c>
      <c r="C145" t="s">
        <v>953</v>
      </c>
      <c r="D145">
        <v>55065</v>
      </c>
    </row>
    <row r="146" spans="1:4" x14ac:dyDescent="0.25">
      <c r="A146">
        <v>102021</v>
      </c>
      <c r="B146" s="48">
        <v>1</v>
      </c>
      <c r="C146" t="s">
        <v>976</v>
      </c>
      <c r="D146">
        <v>54513.65</v>
      </c>
    </row>
    <row r="147" spans="1:4" x14ac:dyDescent="0.25">
      <c r="A147">
        <v>101058</v>
      </c>
      <c r="B147" s="48">
        <v>1</v>
      </c>
      <c r="C147" t="s">
        <v>892</v>
      </c>
      <c r="D147">
        <v>54455</v>
      </c>
    </row>
    <row r="148" spans="1:4" x14ac:dyDescent="0.25">
      <c r="A148">
        <v>102119</v>
      </c>
      <c r="B148" s="48">
        <v>1</v>
      </c>
      <c r="C148" t="s">
        <v>1032</v>
      </c>
      <c r="D148">
        <v>54425.74</v>
      </c>
    </row>
    <row r="149" spans="1:4" x14ac:dyDescent="0.25">
      <c r="A149">
        <v>102069</v>
      </c>
      <c r="B149" s="48">
        <v>1</v>
      </c>
      <c r="C149" t="s">
        <v>998</v>
      </c>
      <c r="D149">
        <v>53326.6</v>
      </c>
    </row>
    <row r="150" spans="1:4" x14ac:dyDescent="0.25">
      <c r="A150">
        <v>102087</v>
      </c>
      <c r="B150" s="48">
        <v>1</v>
      </c>
      <c r="C150" t="s">
        <v>1009</v>
      </c>
      <c r="D150">
        <v>52993.08</v>
      </c>
    </row>
    <row r="151" spans="1:4" x14ac:dyDescent="0.25">
      <c r="A151">
        <v>132009</v>
      </c>
      <c r="B151" s="48">
        <v>1</v>
      </c>
      <c r="C151" t="s">
        <v>1066</v>
      </c>
      <c r="D151">
        <v>52195.61</v>
      </c>
    </row>
    <row r="152" spans="1:4" x14ac:dyDescent="0.25">
      <c r="A152">
        <v>101048</v>
      </c>
      <c r="B152" s="48">
        <v>1</v>
      </c>
      <c r="C152" t="s">
        <v>886</v>
      </c>
      <c r="D152">
        <v>52053.18</v>
      </c>
    </row>
    <row r="153" spans="1:4" x14ac:dyDescent="0.25">
      <c r="A153">
        <v>103008</v>
      </c>
      <c r="B153" s="48">
        <v>1</v>
      </c>
      <c r="C153" t="s">
        <v>1041</v>
      </c>
      <c r="D153">
        <v>51432.31</v>
      </c>
    </row>
    <row r="154" spans="1:4" x14ac:dyDescent="0.25">
      <c r="A154">
        <v>101065</v>
      </c>
      <c r="B154" s="48">
        <v>1</v>
      </c>
      <c r="C154" t="s">
        <v>896</v>
      </c>
      <c r="D154">
        <v>51306</v>
      </c>
    </row>
    <row r="155" spans="1:4" x14ac:dyDescent="0.25">
      <c r="A155">
        <v>102015</v>
      </c>
      <c r="B155" s="48">
        <v>1</v>
      </c>
      <c r="C155" t="s">
        <v>973</v>
      </c>
      <c r="D155">
        <v>48551</v>
      </c>
    </row>
    <row r="156" spans="1:4" x14ac:dyDescent="0.25">
      <c r="A156">
        <v>101052</v>
      </c>
      <c r="B156" s="48">
        <v>1</v>
      </c>
      <c r="C156" t="s">
        <v>890</v>
      </c>
      <c r="D156">
        <v>47213.06</v>
      </c>
    </row>
    <row r="157" spans="1:4" x14ac:dyDescent="0.25">
      <c r="A157">
        <v>102052</v>
      </c>
      <c r="B157" s="48">
        <v>1</v>
      </c>
      <c r="C157" t="s">
        <v>990</v>
      </c>
      <c r="D157">
        <v>46975</v>
      </c>
    </row>
    <row r="158" spans="1:4" x14ac:dyDescent="0.25">
      <c r="A158">
        <v>102023</v>
      </c>
      <c r="B158" s="48">
        <v>1</v>
      </c>
      <c r="C158" t="s">
        <v>977</v>
      </c>
      <c r="D158">
        <v>46730</v>
      </c>
    </row>
    <row r="159" spans="1:4" x14ac:dyDescent="0.25">
      <c r="A159">
        <v>101105</v>
      </c>
      <c r="B159" s="48">
        <v>1</v>
      </c>
      <c r="C159" t="s">
        <v>927</v>
      </c>
      <c r="D159">
        <v>45691</v>
      </c>
    </row>
    <row r="160" spans="1:4" x14ac:dyDescent="0.25">
      <c r="A160">
        <v>102092</v>
      </c>
      <c r="B160" s="48">
        <v>1</v>
      </c>
      <c r="C160" t="s">
        <v>1012</v>
      </c>
      <c r="D160">
        <v>44445</v>
      </c>
    </row>
    <row r="161" spans="1:4" x14ac:dyDescent="0.25">
      <c r="A161">
        <v>102054</v>
      </c>
      <c r="B161" s="48">
        <v>1</v>
      </c>
      <c r="C161" t="s">
        <v>991</v>
      </c>
      <c r="D161">
        <v>43448</v>
      </c>
    </row>
    <row r="162" spans="1:4" x14ac:dyDescent="0.25">
      <c r="A162">
        <v>101122</v>
      </c>
      <c r="B162" s="48">
        <v>1</v>
      </c>
      <c r="C162" t="s">
        <v>1427</v>
      </c>
      <c r="D162">
        <v>43389.84</v>
      </c>
    </row>
    <row r="163" spans="1:4" x14ac:dyDescent="0.25">
      <c r="A163">
        <v>101109</v>
      </c>
      <c r="B163" s="48">
        <v>1</v>
      </c>
      <c r="C163" t="s">
        <v>931</v>
      </c>
      <c r="D163">
        <v>43145</v>
      </c>
    </row>
    <row r="164" spans="1:4" x14ac:dyDescent="0.25">
      <c r="A164">
        <v>101089</v>
      </c>
      <c r="B164" s="48">
        <v>1</v>
      </c>
      <c r="C164" t="s">
        <v>917</v>
      </c>
      <c r="D164">
        <v>41268</v>
      </c>
    </row>
    <row r="165" spans="1:4" x14ac:dyDescent="0.25">
      <c r="A165">
        <v>103003</v>
      </c>
      <c r="B165" s="48">
        <v>1</v>
      </c>
      <c r="C165" t="s">
        <v>1037</v>
      </c>
      <c r="D165">
        <v>40874.83</v>
      </c>
    </row>
    <row r="166" spans="1:4" x14ac:dyDescent="0.25">
      <c r="A166">
        <v>102077</v>
      </c>
      <c r="B166" s="48">
        <v>1</v>
      </c>
      <c r="C166" t="s">
        <v>1003</v>
      </c>
      <c r="D166">
        <v>40697.19</v>
      </c>
    </row>
    <row r="167" spans="1:4" x14ac:dyDescent="0.25">
      <c r="A167">
        <v>102081</v>
      </c>
      <c r="B167" s="48">
        <v>1</v>
      </c>
      <c r="C167" t="s">
        <v>1006</v>
      </c>
      <c r="D167">
        <v>40255.33</v>
      </c>
    </row>
    <row r="168" spans="1:4" x14ac:dyDescent="0.25">
      <c r="A168">
        <v>102070</v>
      </c>
      <c r="B168" s="48">
        <v>1</v>
      </c>
      <c r="C168" t="s">
        <v>999</v>
      </c>
      <c r="D168">
        <v>39021.96</v>
      </c>
    </row>
    <row r="169" spans="1:4" x14ac:dyDescent="0.25">
      <c r="A169">
        <v>102016</v>
      </c>
      <c r="B169" s="48">
        <v>1</v>
      </c>
      <c r="C169" t="s">
        <v>974</v>
      </c>
      <c r="D169">
        <v>36252.74</v>
      </c>
    </row>
    <row r="170" spans="1:4" x14ac:dyDescent="0.25">
      <c r="A170">
        <v>101153</v>
      </c>
      <c r="B170" s="48">
        <v>1</v>
      </c>
      <c r="C170" t="s">
        <v>957</v>
      </c>
      <c r="D170">
        <v>36107.380000000005</v>
      </c>
    </row>
    <row r="171" spans="1:4" x14ac:dyDescent="0.25">
      <c r="A171">
        <v>101115</v>
      </c>
      <c r="B171" s="48">
        <v>1</v>
      </c>
      <c r="C171" t="s">
        <v>935</v>
      </c>
      <c r="D171">
        <v>35551</v>
      </c>
    </row>
    <row r="172" spans="1:4" x14ac:dyDescent="0.25">
      <c r="A172">
        <v>102043</v>
      </c>
      <c r="B172" s="48">
        <v>1</v>
      </c>
      <c r="C172" t="s">
        <v>985</v>
      </c>
      <c r="D172">
        <v>33915.5</v>
      </c>
    </row>
    <row r="173" spans="1:4" x14ac:dyDescent="0.25">
      <c r="A173">
        <v>102110</v>
      </c>
      <c r="B173" s="48">
        <v>1</v>
      </c>
      <c r="C173" t="s">
        <v>1026</v>
      </c>
      <c r="D173">
        <v>32497.260000000002</v>
      </c>
    </row>
    <row r="174" spans="1:4" x14ac:dyDescent="0.25">
      <c r="A174">
        <v>102082</v>
      </c>
      <c r="B174" s="48">
        <v>1</v>
      </c>
      <c r="C174" t="s">
        <v>1007</v>
      </c>
      <c r="D174">
        <v>31688.07</v>
      </c>
    </row>
    <row r="175" spans="1:4" x14ac:dyDescent="0.25">
      <c r="A175">
        <v>101174</v>
      </c>
      <c r="B175" s="48">
        <v>1</v>
      </c>
      <c r="C175" t="s">
        <v>963</v>
      </c>
      <c r="D175">
        <v>28250</v>
      </c>
    </row>
    <row r="176" spans="1:4" x14ac:dyDescent="0.25">
      <c r="A176">
        <v>102045</v>
      </c>
      <c r="B176" s="48">
        <v>1</v>
      </c>
      <c r="C176" t="s">
        <v>1130</v>
      </c>
      <c r="D176">
        <v>28138.85</v>
      </c>
    </row>
    <row r="177" spans="1:4" x14ac:dyDescent="0.25">
      <c r="A177">
        <v>102044</v>
      </c>
      <c r="B177" s="48">
        <v>1</v>
      </c>
      <c r="C177" t="s">
        <v>986</v>
      </c>
      <c r="D177">
        <v>28000</v>
      </c>
    </row>
    <row r="178" spans="1:4" x14ac:dyDescent="0.25">
      <c r="A178">
        <v>103022</v>
      </c>
      <c r="B178" s="48">
        <v>1</v>
      </c>
      <c r="C178" t="s">
        <v>1052</v>
      </c>
      <c r="D178">
        <v>27940.28</v>
      </c>
    </row>
    <row r="179" spans="1:4" x14ac:dyDescent="0.25">
      <c r="A179">
        <v>101074</v>
      </c>
      <c r="B179" s="48">
        <v>1</v>
      </c>
      <c r="C179" t="s">
        <v>904</v>
      </c>
      <c r="D179">
        <v>27471.040000000001</v>
      </c>
    </row>
    <row r="180" spans="1:4" x14ac:dyDescent="0.25">
      <c r="A180">
        <v>102111</v>
      </c>
      <c r="B180" s="48">
        <v>1</v>
      </c>
      <c r="C180" t="s">
        <v>1027</v>
      </c>
      <c r="D180">
        <v>27119.05</v>
      </c>
    </row>
    <row r="181" spans="1:4" x14ac:dyDescent="0.25">
      <c r="A181">
        <v>103026</v>
      </c>
      <c r="B181" s="48">
        <v>1</v>
      </c>
      <c r="C181" t="s">
        <v>1054</v>
      </c>
      <c r="D181">
        <v>24711.64</v>
      </c>
    </row>
    <row r="182" spans="1:4" x14ac:dyDescent="0.25">
      <c r="A182">
        <v>101110</v>
      </c>
      <c r="B182" s="48">
        <v>1</v>
      </c>
      <c r="C182" t="s">
        <v>932</v>
      </c>
      <c r="D182">
        <v>23934</v>
      </c>
    </row>
    <row r="183" spans="1:4" x14ac:dyDescent="0.25">
      <c r="A183">
        <v>102067</v>
      </c>
      <c r="B183" s="48">
        <v>1</v>
      </c>
      <c r="C183" t="s">
        <v>997</v>
      </c>
      <c r="D183">
        <v>22498.97</v>
      </c>
    </row>
    <row r="184" spans="1:4" x14ac:dyDescent="0.25">
      <c r="A184">
        <v>102075</v>
      </c>
      <c r="B184" s="48">
        <v>1</v>
      </c>
      <c r="C184" t="s">
        <v>1002</v>
      </c>
      <c r="D184">
        <v>21994</v>
      </c>
    </row>
    <row r="185" spans="1:4" x14ac:dyDescent="0.25">
      <c r="A185">
        <v>102103</v>
      </c>
      <c r="B185" s="48">
        <v>1</v>
      </c>
      <c r="C185" t="s">
        <v>1021</v>
      </c>
      <c r="D185">
        <v>20226</v>
      </c>
    </row>
    <row r="186" spans="1:4" x14ac:dyDescent="0.25">
      <c r="A186">
        <v>102100</v>
      </c>
      <c r="B186" s="48">
        <v>1</v>
      </c>
      <c r="C186" t="s">
        <v>1018</v>
      </c>
      <c r="D186">
        <v>18000</v>
      </c>
    </row>
    <row r="187" spans="1:4" x14ac:dyDescent="0.25">
      <c r="A187">
        <v>102084</v>
      </c>
      <c r="B187" s="48">
        <v>1</v>
      </c>
      <c r="C187" t="s">
        <v>1694</v>
      </c>
      <c r="D187">
        <v>17433.55</v>
      </c>
    </row>
    <row r="188" spans="1:4" x14ac:dyDescent="0.25">
      <c r="A188">
        <v>103005</v>
      </c>
      <c r="B188" s="48">
        <v>1</v>
      </c>
      <c r="C188" t="s">
        <v>1039</v>
      </c>
      <c r="D188">
        <v>16866</v>
      </c>
    </row>
    <row r="189" spans="1:4" x14ac:dyDescent="0.25">
      <c r="A189">
        <v>132008</v>
      </c>
      <c r="B189" s="48">
        <v>1</v>
      </c>
      <c r="C189" t="s">
        <v>1065</v>
      </c>
      <c r="D189">
        <v>16500</v>
      </c>
    </row>
    <row r="190" spans="1:4" x14ac:dyDescent="0.25">
      <c r="A190">
        <v>102118</v>
      </c>
      <c r="B190" s="48">
        <v>1</v>
      </c>
      <c r="C190" t="s">
        <v>1031</v>
      </c>
      <c r="D190">
        <v>15400</v>
      </c>
    </row>
    <row r="191" spans="1:4" x14ac:dyDescent="0.25">
      <c r="A191">
        <v>102109</v>
      </c>
      <c r="B191" s="48">
        <v>1</v>
      </c>
      <c r="C191" t="s">
        <v>1025</v>
      </c>
      <c r="D191">
        <v>13804.2</v>
      </c>
    </row>
    <row r="192" spans="1:4" x14ac:dyDescent="0.25">
      <c r="A192">
        <v>101209</v>
      </c>
      <c r="B192" s="48">
        <v>1</v>
      </c>
      <c r="C192" t="s">
        <v>964</v>
      </c>
      <c r="D192">
        <v>13159</v>
      </c>
    </row>
    <row r="193" spans="1:4" x14ac:dyDescent="0.25">
      <c r="A193">
        <v>102145</v>
      </c>
      <c r="B193" s="48">
        <v>1</v>
      </c>
      <c r="C193" t="s">
        <v>599</v>
      </c>
      <c r="D193">
        <v>13000</v>
      </c>
    </row>
    <row r="194" spans="1:4" x14ac:dyDescent="0.25">
      <c r="A194">
        <v>102078</v>
      </c>
      <c r="B194" s="48">
        <v>1</v>
      </c>
      <c r="C194" t="s">
        <v>1004</v>
      </c>
      <c r="D194">
        <v>12000</v>
      </c>
    </row>
    <row r="195" spans="1:4" x14ac:dyDescent="0.25">
      <c r="A195">
        <v>102108</v>
      </c>
      <c r="B195" s="48">
        <v>1</v>
      </c>
      <c r="C195" t="s">
        <v>1024</v>
      </c>
      <c r="D195">
        <v>11355</v>
      </c>
    </row>
    <row r="196" spans="1:4" x14ac:dyDescent="0.25">
      <c r="A196">
        <v>102063</v>
      </c>
      <c r="B196" s="48">
        <v>1</v>
      </c>
      <c r="C196" t="s">
        <v>995</v>
      </c>
      <c r="D196">
        <v>10341.74</v>
      </c>
    </row>
    <row r="197" spans="1:4" x14ac:dyDescent="0.25">
      <c r="A197">
        <v>102009</v>
      </c>
      <c r="B197" s="48">
        <v>1</v>
      </c>
      <c r="C197" t="s">
        <v>970</v>
      </c>
      <c r="D197">
        <v>9800</v>
      </c>
    </row>
    <row r="198" spans="1:4" x14ac:dyDescent="0.25">
      <c r="A198">
        <v>101117</v>
      </c>
      <c r="B198" s="48">
        <v>1</v>
      </c>
      <c r="C198" t="s">
        <v>936</v>
      </c>
      <c r="D198">
        <v>9180</v>
      </c>
    </row>
    <row r="199" spans="1:4" x14ac:dyDescent="0.25">
      <c r="A199">
        <v>102094</v>
      </c>
      <c r="B199" s="48">
        <v>1</v>
      </c>
      <c r="C199" t="s">
        <v>1014</v>
      </c>
      <c r="D199">
        <v>9000</v>
      </c>
    </row>
    <row r="200" spans="1:4" x14ac:dyDescent="0.25">
      <c r="A200">
        <v>101079</v>
      </c>
      <c r="B200" s="48">
        <v>1</v>
      </c>
      <c r="C200" t="s">
        <v>908</v>
      </c>
      <c r="D200">
        <v>8927.8100000000013</v>
      </c>
    </row>
    <row r="201" spans="1:4" x14ac:dyDescent="0.25">
      <c r="A201">
        <v>101081</v>
      </c>
      <c r="B201" s="48">
        <v>1</v>
      </c>
      <c r="C201" t="s">
        <v>910</v>
      </c>
      <c r="D201">
        <v>8912</v>
      </c>
    </row>
    <row r="202" spans="1:4" x14ac:dyDescent="0.25">
      <c r="A202">
        <v>102046</v>
      </c>
      <c r="B202" s="48">
        <v>1</v>
      </c>
      <c r="C202" t="s">
        <v>987</v>
      </c>
      <c r="D202">
        <v>8000</v>
      </c>
    </row>
    <row r="203" spans="1:4" x14ac:dyDescent="0.25">
      <c r="A203">
        <v>101160</v>
      </c>
      <c r="B203" s="48">
        <v>1</v>
      </c>
      <c r="C203" t="s">
        <v>961</v>
      </c>
      <c r="D203">
        <v>7584</v>
      </c>
    </row>
    <row r="204" spans="1:4" x14ac:dyDescent="0.25">
      <c r="A204">
        <v>102002</v>
      </c>
      <c r="B204" s="48">
        <v>1</v>
      </c>
      <c r="C204" t="s">
        <v>966</v>
      </c>
      <c r="D204">
        <v>7000</v>
      </c>
    </row>
    <row r="205" spans="1:4" x14ac:dyDescent="0.25">
      <c r="A205">
        <v>103037</v>
      </c>
      <c r="B205" s="48">
        <v>1</v>
      </c>
      <c r="C205" t="s">
        <v>1058</v>
      </c>
      <c r="D205">
        <v>6384.9500000000007</v>
      </c>
    </row>
    <row r="206" spans="1:4" x14ac:dyDescent="0.25">
      <c r="A206">
        <v>101107</v>
      </c>
      <c r="B206" s="48">
        <v>1</v>
      </c>
      <c r="C206" t="s">
        <v>929</v>
      </c>
      <c r="D206">
        <v>5708</v>
      </c>
    </row>
    <row r="207" spans="1:4" x14ac:dyDescent="0.25">
      <c r="A207">
        <v>101114</v>
      </c>
      <c r="B207" s="48">
        <v>1</v>
      </c>
      <c r="C207" t="s">
        <v>934</v>
      </c>
      <c r="D207">
        <v>5046</v>
      </c>
    </row>
    <row r="208" spans="1:4" x14ac:dyDescent="0.25">
      <c r="A208">
        <v>102105</v>
      </c>
      <c r="B208" s="48">
        <v>1</v>
      </c>
      <c r="C208" t="s">
        <v>1697</v>
      </c>
      <c r="D208">
        <v>4552.6900000000005</v>
      </c>
    </row>
    <row r="209" spans="1:4" x14ac:dyDescent="0.25">
      <c r="A209">
        <v>101063</v>
      </c>
      <c r="B209" s="48">
        <v>1</v>
      </c>
      <c r="C209" t="s">
        <v>1683</v>
      </c>
      <c r="D209">
        <v>4538</v>
      </c>
    </row>
    <row r="210" spans="1:4" x14ac:dyDescent="0.25">
      <c r="A210">
        <v>102032</v>
      </c>
      <c r="B210" s="48">
        <v>1</v>
      </c>
      <c r="C210" t="s">
        <v>1689</v>
      </c>
      <c r="D210">
        <v>4383</v>
      </c>
    </row>
    <row r="211" spans="1:4" x14ac:dyDescent="0.25">
      <c r="A211">
        <v>102088</v>
      </c>
      <c r="B211" s="48">
        <v>1</v>
      </c>
      <c r="C211" t="s">
        <v>1010</v>
      </c>
      <c r="D211">
        <v>3419</v>
      </c>
    </row>
    <row r="212" spans="1:4" x14ac:dyDescent="0.25">
      <c r="A212">
        <v>132012</v>
      </c>
      <c r="B212" s="48">
        <v>1</v>
      </c>
      <c r="C212" t="s">
        <v>1701</v>
      </c>
      <c r="D212">
        <v>3300</v>
      </c>
    </row>
    <row r="213" spans="1:4" x14ac:dyDescent="0.25">
      <c r="A213">
        <v>132013</v>
      </c>
      <c r="B213" s="48">
        <v>1</v>
      </c>
      <c r="C213" t="s">
        <v>1069</v>
      </c>
      <c r="D213">
        <v>3300</v>
      </c>
    </row>
    <row r="214" spans="1:4" x14ac:dyDescent="0.25">
      <c r="A214">
        <v>132016</v>
      </c>
      <c r="B214" s="48">
        <v>1</v>
      </c>
      <c r="C214" t="s">
        <v>1702</v>
      </c>
      <c r="D214">
        <v>3300</v>
      </c>
    </row>
    <row r="215" spans="1:4" x14ac:dyDescent="0.25">
      <c r="A215">
        <v>101102</v>
      </c>
      <c r="B215" s="48">
        <v>1</v>
      </c>
      <c r="C215" t="s">
        <v>925</v>
      </c>
      <c r="D215">
        <v>3055.12</v>
      </c>
    </row>
    <row r="216" spans="1:4" x14ac:dyDescent="0.25">
      <c r="A216">
        <v>102051</v>
      </c>
      <c r="B216" s="48">
        <v>1</v>
      </c>
      <c r="C216" t="s">
        <v>989</v>
      </c>
      <c r="D216">
        <v>3000</v>
      </c>
    </row>
    <row r="217" spans="1:4" x14ac:dyDescent="0.25">
      <c r="A217">
        <v>102083</v>
      </c>
      <c r="B217" s="48">
        <v>1</v>
      </c>
      <c r="C217" t="s">
        <v>1693</v>
      </c>
      <c r="D217">
        <v>3000</v>
      </c>
    </row>
    <row r="218" spans="1:4" x14ac:dyDescent="0.25">
      <c r="A218">
        <v>102085</v>
      </c>
      <c r="B218" s="48">
        <v>1</v>
      </c>
      <c r="C218" t="s">
        <v>1695</v>
      </c>
      <c r="D218">
        <v>3000</v>
      </c>
    </row>
    <row r="219" spans="1:4" x14ac:dyDescent="0.25">
      <c r="A219">
        <v>102114</v>
      </c>
      <c r="B219" s="48">
        <v>1</v>
      </c>
      <c r="C219" t="s">
        <v>1029</v>
      </c>
      <c r="D219">
        <v>3000</v>
      </c>
    </row>
    <row r="220" spans="1:4" x14ac:dyDescent="0.25">
      <c r="A220">
        <v>101127</v>
      </c>
      <c r="B220" s="48">
        <v>1</v>
      </c>
      <c r="C220" t="s">
        <v>941</v>
      </c>
      <c r="D220">
        <v>2842</v>
      </c>
    </row>
    <row r="221" spans="1:4" x14ac:dyDescent="0.25">
      <c r="A221">
        <v>102022</v>
      </c>
      <c r="B221" s="48">
        <v>1</v>
      </c>
      <c r="C221" t="s">
        <v>1685</v>
      </c>
      <c r="D221">
        <v>2800</v>
      </c>
    </row>
    <row r="222" spans="1:4" x14ac:dyDescent="0.25">
      <c r="A222">
        <v>103014</v>
      </c>
      <c r="B222" s="48">
        <v>1</v>
      </c>
      <c r="C222" t="s">
        <v>1045</v>
      </c>
      <c r="D222">
        <v>2507</v>
      </c>
    </row>
    <row r="223" spans="1:4" x14ac:dyDescent="0.25">
      <c r="A223">
        <v>102060</v>
      </c>
      <c r="B223" s="48">
        <v>1</v>
      </c>
      <c r="C223" t="s">
        <v>1692</v>
      </c>
      <c r="D223">
        <v>2100</v>
      </c>
    </row>
    <row r="224" spans="1:4" x14ac:dyDescent="0.25">
      <c r="A224">
        <v>101135</v>
      </c>
      <c r="B224" s="48">
        <v>1</v>
      </c>
      <c r="C224" t="s">
        <v>948</v>
      </c>
      <c r="D224">
        <v>2051</v>
      </c>
    </row>
    <row r="225" spans="1:4" x14ac:dyDescent="0.25">
      <c r="A225">
        <v>102013</v>
      </c>
      <c r="B225" s="48">
        <v>1</v>
      </c>
      <c r="C225" t="s">
        <v>972</v>
      </c>
      <c r="D225">
        <v>2000</v>
      </c>
    </row>
    <row r="226" spans="1:4" x14ac:dyDescent="0.25">
      <c r="A226">
        <v>102059</v>
      </c>
      <c r="B226" s="48">
        <v>1</v>
      </c>
      <c r="C226" t="s">
        <v>1691</v>
      </c>
      <c r="D226">
        <v>2000</v>
      </c>
    </row>
    <row r="227" spans="1:4" x14ac:dyDescent="0.25">
      <c r="A227">
        <v>101173</v>
      </c>
      <c r="B227" s="48">
        <v>1</v>
      </c>
      <c r="C227" t="s">
        <v>1684</v>
      </c>
      <c r="D227">
        <v>1600</v>
      </c>
    </row>
    <row r="228" spans="1:4" x14ac:dyDescent="0.25">
      <c r="A228">
        <v>101056</v>
      </c>
      <c r="B228" s="48">
        <v>1</v>
      </c>
      <c r="C228" t="s">
        <v>1682</v>
      </c>
      <c r="D228">
        <v>1500</v>
      </c>
    </row>
    <row r="229" spans="1:4" x14ac:dyDescent="0.25">
      <c r="A229">
        <v>101077</v>
      </c>
      <c r="B229" s="48">
        <v>1</v>
      </c>
      <c r="C229" t="s">
        <v>906</v>
      </c>
      <c r="D229">
        <v>1470</v>
      </c>
    </row>
    <row r="230" spans="1:4" x14ac:dyDescent="0.25">
      <c r="A230">
        <v>101099</v>
      </c>
      <c r="B230" s="48">
        <v>1</v>
      </c>
      <c r="C230" t="s">
        <v>923</v>
      </c>
      <c r="D230">
        <v>1096.27</v>
      </c>
    </row>
    <row r="231" spans="1:4" x14ac:dyDescent="0.25">
      <c r="A231">
        <v>102010</v>
      </c>
      <c r="B231" s="48">
        <v>1</v>
      </c>
      <c r="C231" t="s">
        <v>971</v>
      </c>
      <c r="D231">
        <v>1000</v>
      </c>
    </row>
    <row r="232" spans="1:4" x14ac:dyDescent="0.25">
      <c r="A232">
        <v>102028</v>
      </c>
      <c r="B232" s="48">
        <v>1</v>
      </c>
      <c r="C232" t="s">
        <v>1687</v>
      </c>
      <c r="D232">
        <v>1000</v>
      </c>
    </row>
    <row r="233" spans="1:4" x14ac:dyDescent="0.25">
      <c r="A233">
        <v>102104</v>
      </c>
      <c r="B233" s="48">
        <v>1</v>
      </c>
      <c r="C233" t="s">
        <v>1696</v>
      </c>
      <c r="D233">
        <v>1000</v>
      </c>
    </row>
    <row r="234" spans="1:4" x14ac:dyDescent="0.25">
      <c r="A234">
        <v>102113</v>
      </c>
      <c r="B234" s="48">
        <v>1</v>
      </c>
      <c r="C234" t="s">
        <v>1028</v>
      </c>
      <c r="D234">
        <v>1000</v>
      </c>
    </row>
    <row r="235" spans="1:4" x14ac:dyDescent="0.25">
      <c r="A235">
        <v>102115</v>
      </c>
      <c r="B235" s="48">
        <v>1</v>
      </c>
      <c r="C235" t="s">
        <v>1698</v>
      </c>
      <c r="D235">
        <v>1000</v>
      </c>
    </row>
    <row r="236" spans="1:4" x14ac:dyDescent="0.25">
      <c r="A236">
        <v>102024</v>
      </c>
      <c r="B236" s="48">
        <v>1</v>
      </c>
      <c r="C236" t="s">
        <v>1686</v>
      </c>
      <c r="D236">
        <v>700</v>
      </c>
    </row>
    <row r="237" spans="1:4" x14ac:dyDescent="0.25">
      <c r="A237">
        <v>102056</v>
      </c>
      <c r="B237" s="48">
        <v>1</v>
      </c>
      <c r="C237" t="s">
        <v>1690</v>
      </c>
      <c r="D237">
        <v>700</v>
      </c>
    </row>
    <row r="238" spans="1:4" x14ac:dyDescent="0.25">
      <c r="A238">
        <v>209001</v>
      </c>
      <c r="B238" s="48">
        <v>2</v>
      </c>
      <c r="C238" t="s">
        <v>1075</v>
      </c>
      <c r="D238">
        <v>382289270.50000006</v>
      </c>
    </row>
    <row r="239" spans="1:4" x14ac:dyDescent="0.25">
      <c r="A239">
        <v>209122</v>
      </c>
      <c r="B239" s="48">
        <v>2</v>
      </c>
      <c r="C239" t="s">
        <v>1181</v>
      </c>
      <c r="D239">
        <v>6222895.3799999999</v>
      </c>
    </row>
    <row r="240" spans="1:4" x14ac:dyDescent="0.25">
      <c r="A240">
        <v>209023</v>
      </c>
      <c r="B240" s="48">
        <v>2</v>
      </c>
      <c r="C240" t="s">
        <v>1095</v>
      </c>
      <c r="D240">
        <v>6165362</v>
      </c>
    </row>
    <row r="241" spans="1:4" x14ac:dyDescent="0.25">
      <c r="A241">
        <v>209039</v>
      </c>
      <c r="B241" s="48">
        <v>2</v>
      </c>
      <c r="C241" t="s">
        <v>1109</v>
      </c>
      <c r="D241">
        <v>5618784.4000000004</v>
      </c>
    </row>
    <row r="242" spans="1:4" x14ac:dyDescent="0.25">
      <c r="A242">
        <v>209058</v>
      </c>
      <c r="B242" s="48">
        <v>2</v>
      </c>
      <c r="C242" t="s">
        <v>1125</v>
      </c>
      <c r="D242">
        <v>5297219.37</v>
      </c>
    </row>
    <row r="243" spans="1:4" x14ac:dyDescent="0.25">
      <c r="A243">
        <v>209080</v>
      </c>
      <c r="B243" s="48">
        <v>2</v>
      </c>
      <c r="C243" t="s">
        <v>1143</v>
      </c>
      <c r="D243">
        <v>5077665.33</v>
      </c>
    </row>
    <row r="244" spans="1:4" x14ac:dyDescent="0.25">
      <c r="A244">
        <v>209105</v>
      </c>
      <c r="B244" s="48">
        <v>2</v>
      </c>
      <c r="C244" t="s">
        <v>1165</v>
      </c>
      <c r="D244">
        <v>5048853.1899999995</v>
      </c>
    </row>
    <row r="245" spans="1:4" x14ac:dyDescent="0.25">
      <c r="A245">
        <v>209102</v>
      </c>
      <c r="B245" s="48">
        <v>2</v>
      </c>
      <c r="C245" t="s">
        <v>1162</v>
      </c>
      <c r="D245">
        <v>4901305.7300000004</v>
      </c>
    </row>
    <row r="246" spans="1:4" x14ac:dyDescent="0.25">
      <c r="A246">
        <v>209019</v>
      </c>
      <c r="B246" s="48">
        <v>2</v>
      </c>
      <c r="C246" t="s">
        <v>1091</v>
      </c>
      <c r="D246">
        <v>4686651.3600000003</v>
      </c>
    </row>
    <row r="247" spans="1:4" x14ac:dyDescent="0.25">
      <c r="A247">
        <v>209014</v>
      </c>
      <c r="B247" s="48">
        <v>2</v>
      </c>
      <c r="C247" t="s">
        <v>1086</v>
      </c>
      <c r="D247">
        <v>4188689</v>
      </c>
    </row>
    <row r="248" spans="1:4" x14ac:dyDescent="0.25">
      <c r="A248">
        <v>209101</v>
      </c>
      <c r="B248" s="48">
        <v>2</v>
      </c>
      <c r="C248" t="s">
        <v>1161</v>
      </c>
      <c r="D248">
        <v>4159725.84</v>
      </c>
    </row>
    <row r="249" spans="1:4" x14ac:dyDescent="0.25">
      <c r="A249">
        <v>209065</v>
      </c>
      <c r="B249" s="48">
        <v>2</v>
      </c>
      <c r="C249" t="s">
        <v>1131</v>
      </c>
      <c r="D249">
        <v>3988234.5</v>
      </c>
    </row>
    <row r="250" spans="1:4" x14ac:dyDescent="0.25">
      <c r="A250">
        <v>211001</v>
      </c>
      <c r="B250" s="48">
        <v>2</v>
      </c>
      <c r="C250" t="s">
        <v>1188</v>
      </c>
      <c r="D250">
        <v>3962721.95</v>
      </c>
    </row>
    <row r="251" spans="1:4" x14ac:dyDescent="0.25">
      <c r="A251">
        <v>209126</v>
      </c>
      <c r="B251" s="48">
        <v>2</v>
      </c>
      <c r="C251" t="s">
        <v>1185</v>
      </c>
      <c r="D251">
        <v>3767970</v>
      </c>
    </row>
    <row r="252" spans="1:4" x14ac:dyDescent="0.25">
      <c r="A252">
        <v>209002</v>
      </c>
      <c r="B252" s="48">
        <v>2</v>
      </c>
      <c r="C252" t="s">
        <v>1076</v>
      </c>
      <c r="D252">
        <v>3174545.15</v>
      </c>
    </row>
    <row r="253" spans="1:4" x14ac:dyDescent="0.25">
      <c r="A253">
        <v>209083</v>
      </c>
      <c r="B253" s="48">
        <v>2</v>
      </c>
      <c r="C253" t="s">
        <v>1146</v>
      </c>
      <c r="D253">
        <v>3034285.88</v>
      </c>
    </row>
    <row r="254" spans="1:4" x14ac:dyDescent="0.25">
      <c r="A254">
        <v>209113</v>
      </c>
      <c r="B254" s="48">
        <v>2</v>
      </c>
      <c r="C254" t="s">
        <v>1173</v>
      </c>
      <c r="D254">
        <v>2818944.68</v>
      </c>
    </row>
    <row r="255" spans="1:4" x14ac:dyDescent="0.25">
      <c r="A255">
        <v>209082</v>
      </c>
      <c r="B255" s="48">
        <v>2</v>
      </c>
      <c r="C255" t="s">
        <v>1145</v>
      </c>
      <c r="D255">
        <v>2818225.76</v>
      </c>
    </row>
    <row r="256" spans="1:4" x14ac:dyDescent="0.25">
      <c r="A256">
        <v>209006</v>
      </c>
      <c r="B256" s="48">
        <v>2</v>
      </c>
      <c r="C256" t="s">
        <v>1080</v>
      </c>
      <c r="D256">
        <v>2501403</v>
      </c>
    </row>
    <row r="257" spans="1:4" x14ac:dyDescent="0.25">
      <c r="A257">
        <v>209047</v>
      </c>
      <c r="B257" s="48">
        <v>2</v>
      </c>
      <c r="C257" t="s">
        <v>1116</v>
      </c>
      <c r="D257">
        <v>2424870.6800000002</v>
      </c>
    </row>
    <row r="258" spans="1:4" x14ac:dyDescent="0.25">
      <c r="A258">
        <v>209013</v>
      </c>
      <c r="B258" s="48">
        <v>2</v>
      </c>
      <c r="C258" t="s">
        <v>1085</v>
      </c>
      <c r="D258">
        <v>2371302</v>
      </c>
    </row>
    <row r="259" spans="1:4" x14ac:dyDescent="0.25">
      <c r="A259">
        <v>209004</v>
      </c>
      <c r="B259" s="48">
        <v>2</v>
      </c>
      <c r="C259" t="s">
        <v>1078</v>
      </c>
      <c r="D259">
        <v>2257568.35</v>
      </c>
    </row>
    <row r="260" spans="1:4" x14ac:dyDescent="0.25">
      <c r="A260">
        <v>209053</v>
      </c>
      <c r="B260" s="48">
        <v>2</v>
      </c>
      <c r="C260" t="s">
        <v>1122</v>
      </c>
      <c r="D260">
        <v>2224081.02</v>
      </c>
    </row>
    <row r="261" spans="1:4" x14ac:dyDescent="0.25">
      <c r="A261">
        <v>209040</v>
      </c>
      <c r="B261" s="48">
        <v>2</v>
      </c>
      <c r="C261" t="s">
        <v>1110</v>
      </c>
      <c r="D261">
        <v>2035681.23</v>
      </c>
    </row>
    <row r="262" spans="1:4" x14ac:dyDescent="0.25">
      <c r="A262">
        <v>209020</v>
      </c>
      <c r="B262" s="48">
        <v>2</v>
      </c>
      <c r="C262" t="s">
        <v>1092</v>
      </c>
      <c r="D262">
        <v>1950775.66</v>
      </c>
    </row>
    <row r="263" spans="1:4" x14ac:dyDescent="0.25">
      <c r="A263">
        <v>209075</v>
      </c>
      <c r="B263" s="48">
        <v>2</v>
      </c>
      <c r="C263" t="s">
        <v>1139</v>
      </c>
      <c r="D263">
        <v>1897242.97</v>
      </c>
    </row>
    <row r="264" spans="1:4" x14ac:dyDescent="0.25">
      <c r="A264">
        <v>209108</v>
      </c>
      <c r="B264" s="48">
        <v>2</v>
      </c>
      <c r="C264" t="s">
        <v>1168</v>
      </c>
      <c r="D264">
        <v>1862174</v>
      </c>
    </row>
    <row r="265" spans="1:4" x14ac:dyDescent="0.25">
      <c r="A265">
        <v>209086</v>
      </c>
      <c r="B265" s="48">
        <v>2</v>
      </c>
      <c r="C265" t="s">
        <v>1148</v>
      </c>
      <c r="D265">
        <v>1861634</v>
      </c>
    </row>
    <row r="266" spans="1:4" x14ac:dyDescent="0.25">
      <c r="A266">
        <v>209090</v>
      </c>
      <c r="B266" s="48">
        <v>2</v>
      </c>
      <c r="C266" t="s">
        <v>1151</v>
      </c>
      <c r="D266">
        <v>1798442.66</v>
      </c>
    </row>
    <row r="267" spans="1:4" x14ac:dyDescent="0.25">
      <c r="A267">
        <v>209042</v>
      </c>
      <c r="B267" s="48">
        <v>2</v>
      </c>
      <c r="C267" t="s">
        <v>1112</v>
      </c>
      <c r="D267">
        <v>1760444.12</v>
      </c>
    </row>
    <row r="268" spans="1:4" x14ac:dyDescent="0.25">
      <c r="A268">
        <v>209118</v>
      </c>
      <c r="B268" s="48">
        <v>2</v>
      </c>
      <c r="C268" t="s">
        <v>1178</v>
      </c>
      <c r="D268">
        <v>1691298.27</v>
      </c>
    </row>
    <row r="269" spans="1:4" x14ac:dyDescent="0.25">
      <c r="A269">
        <v>209041</v>
      </c>
      <c r="B269" s="48">
        <v>2</v>
      </c>
      <c r="C269" t="s">
        <v>1111</v>
      </c>
      <c r="D269">
        <v>1509878.18</v>
      </c>
    </row>
    <row r="270" spans="1:4" x14ac:dyDescent="0.25">
      <c r="A270">
        <v>209046</v>
      </c>
      <c r="B270" s="48">
        <v>2</v>
      </c>
      <c r="C270" t="s">
        <v>1115</v>
      </c>
      <c r="D270">
        <v>1317623.75</v>
      </c>
    </row>
    <row r="271" spans="1:4" x14ac:dyDescent="0.25">
      <c r="A271">
        <v>209115</v>
      </c>
      <c r="B271" s="48">
        <v>2</v>
      </c>
      <c r="C271" t="s">
        <v>1175</v>
      </c>
      <c r="D271">
        <v>1296140</v>
      </c>
    </row>
    <row r="272" spans="1:4" x14ac:dyDescent="0.25">
      <c r="A272">
        <v>209036</v>
      </c>
      <c r="B272" s="48">
        <v>2</v>
      </c>
      <c r="C272" t="s">
        <v>1106</v>
      </c>
      <c r="D272">
        <v>1255997</v>
      </c>
    </row>
    <row r="273" spans="1:4" x14ac:dyDescent="0.25">
      <c r="A273">
        <v>209009</v>
      </c>
      <c r="B273" s="48">
        <v>2</v>
      </c>
      <c r="C273" t="s">
        <v>1083</v>
      </c>
      <c r="D273">
        <v>1183795</v>
      </c>
    </row>
    <row r="274" spans="1:4" x14ac:dyDescent="0.25">
      <c r="A274">
        <v>209050</v>
      </c>
      <c r="B274" s="48">
        <v>2</v>
      </c>
      <c r="C274" t="s">
        <v>1119</v>
      </c>
      <c r="D274">
        <v>1176884.71</v>
      </c>
    </row>
    <row r="275" spans="1:4" x14ac:dyDescent="0.25">
      <c r="A275">
        <v>209125</v>
      </c>
      <c r="B275" s="48">
        <v>2</v>
      </c>
      <c r="C275" t="s">
        <v>1184</v>
      </c>
      <c r="D275">
        <v>1131013.1000000001</v>
      </c>
    </row>
    <row r="276" spans="1:4" x14ac:dyDescent="0.25">
      <c r="A276">
        <v>209098</v>
      </c>
      <c r="B276" s="48">
        <v>2</v>
      </c>
      <c r="C276" t="s">
        <v>1158</v>
      </c>
      <c r="D276">
        <v>1120355.3600000001</v>
      </c>
    </row>
    <row r="277" spans="1:4" x14ac:dyDescent="0.25">
      <c r="A277">
        <v>209107</v>
      </c>
      <c r="B277" s="48">
        <v>2</v>
      </c>
      <c r="C277" t="s">
        <v>1167</v>
      </c>
      <c r="D277">
        <v>1008429.36</v>
      </c>
    </row>
    <row r="278" spans="1:4" x14ac:dyDescent="0.25">
      <c r="A278">
        <v>209026</v>
      </c>
      <c r="B278" s="48">
        <v>2</v>
      </c>
      <c r="C278" t="s">
        <v>1098</v>
      </c>
      <c r="D278">
        <v>977934.04</v>
      </c>
    </row>
    <row r="279" spans="1:4" x14ac:dyDescent="0.25">
      <c r="A279">
        <v>209081</v>
      </c>
      <c r="B279" s="48">
        <v>2</v>
      </c>
      <c r="C279" t="s">
        <v>1144</v>
      </c>
      <c r="D279">
        <v>966037.36</v>
      </c>
    </row>
    <row r="280" spans="1:4" x14ac:dyDescent="0.25">
      <c r="A280">
        <v>209116</v>
      </c>
      <c r="B280" s="48">
        <v>2</v>
      </c>
      <c r="C280" t="s">
        <v>1176</v>
      </c>
      <c r="D280">
        <v>948032.61</v>
      </c>
    </row>
    <row r="281" spans="1:4" x14ac:dyDescent="0.25">
      <c r="A281">
        <v>209063</v>
      </c>
      <c r="B281" s="48">
        <v>2</v>
      </c>
      <c r="C281" t="s">
        <v>1129</v>
      </c>
      <c r="D281">
        <v>892386.62</v>
      </c>
    </row>
    <row r="282" spans="1:4" x14ac:dyDescent="0.25">
      <c r="A282">
        <v>209008</v>
      </c>
      <c r="B282" s="48">
        <v>2</v>
      </c>
      <c r="C282" t="s">
        <v>1082</v>
      </c>
      <c r="D282">
        <v>861123</v>
      </c>
    </row>
    <row r="283" spans="1:4" x14ac:dyDescent="0.25">
      <c r="A283">
        <v>209017</v>
      </c>
      <c r="B283" s="48">
        <v>2</v>
      </c>
      <c r="C283" t="s">
        <v>1089</v>
      </c>
      <c r="D283">
        <v>811036.05</v>
      </c>
    </row>
    <row r="284" spans="1:4" x14ac:dyDescent="0.25">
      <c r="A284">
        <v>209119</v>
      </c>
      <c r="B284" s="48">
        <v>2</v>
      </c>
      <c r="C284" t="s">
        <v>1179</v>
      </c>
      <c r="D284">
        <v>810508</v>
      </c>
    </row>
    <row r="285" spans="1:4" x14ac:dyDescent="0.25">
      <c r="A285">
        <v>209052</v>
      </c>
      <c r="B285" s="48">
        <v>2</v>
      </c>
      <c r="C285" t="s">
        <v>1121</v>
      </c>
      <c r="D285">
        <v>712080</v>
      </c>
    </row>
    <row r="286" spans="1:4" x14ac:dyDescent="0.25">
      <c r="A286">
        <v>209111</v>
      </c>
      <c r="B286" s="48">
        <v>2</v>
      </c>
      <c r="C286" t="s">
        <v>1171</v>
      </c>
      <c r="D286">
        <v>706162.98</v>
      </c>
    </row>
    <row r="287" spans="1:4" x14ac:dyDescent="0.25">
      <c r="A287">
        <v>209131</v>
      </c>
      <c r="B287" s="48">
        <v>2</v>
      </c>
      <c r="C287" t="s">
        <v>1186</v>
      </c>
      <c r="D287">
        <v>694398</v>
      </c>
    </row>
    <row r="288" spans="1:4" x14ac:dyDescent="0.25">
      <c r="A288">
        <v>209003</v>
      </c>
      <c r="B288" s="48">
        <v>2</v>
      </c>
      <c r="C288" t="s">
        <v>1077</v>
      </c>
      <c r="D288">
        <v>681221.49</v>
      </c>
    </row>
    <row r="289" spans="1:4" x14ac:dyDescent="0.25">
      <c r="A289">
        <v>209067</v>
      </c>
      <c r="B289" s="48">
        <v>2</v>
      </c>
      <c r="C289" t="s">
        <v>1133</v>
      </c>
      <c r="D289">
        <v>663068.81000000006</v>
      </c>
    </row>
    <row r="290" spans="1:4" x14ac:dyDescent="0.25">
      <c r="A290">
        <v>209068</v>
      </c>
      <c r="B290" s="48">
        <v>2</v>
      </c>
      <c r="C290" t="s">
        <v>1134</v>
      </c>
      <c r="D290">
        <v>650623.4</v>
      </c>
    </row>
    <row r="291" spans="1:4" x14ac:dyDescent="0.25">
      <c r="A291">
        <v>209079</v>
      </c>
      <c r="B291" s="48">
        <v>2</v>
      </c>
      <c r="C291" t="s">
        <v>1142</v>
      </c>
      <c r="D291">
        <v>635543.09</v>
      </c>
    </row>
    <row r="292" spans="1:4" x14ac:dyDescent="0.25">
      <c r="A292">
        <v>209088</v>
      </c>
      <c r="B292" s="48">
        <v>2</v>
      </c>
      <c r="C292" t="s">
        <v>1150</v>
      </c>
      <c r="D292">
        <v>628084.68999999994</v>
      </c>
    </row>
    <row r="293" spans="1:4" x14ac:dyDescent="0.25">
      <c r="A293">
        <v>209077</v>
      </c>
      <c r="B293" s="48">
        <v>2</v>
      </c>
      <c r="C293" t="s">
        <v>1140</v>
      </c>
      <c r="D293">
        <v>628013.55000000005</v>
      </c>
    </row>
    <row r="294" spans="1:4" x14ac:dyDescent="0.25">
      <c r="A294">
        <v>209005</v>
      </c>
      <c r="B294" s="48">
        <v>2</v>
      </c>
      <c r="C294" t="s">
        <v>1079</v>
      </c>
      <c r="D294">
        <v>615618.79</v>
      </c>
    </row>
    <row r="295" spans="1:4" x14ac:dyDescent="0.25">
      <c r="A295">
        <v>209025</v>
      </c>
      <c r="B295" s="48">
        <v>2</v>
      </c>
      <c r="C295" t="s">
        <v>1097</v>
      </c>
      <c r="D295">
        <v>611589.78</v>
      </c>
    </row>
    <row r="296" spans="1:4" x14ac:dyDescent="0.25">
      <c r="A296">
        <v>209095</v>
      </c>
      <c r="B296" s="48">
        <v>2</v>
      </c>
      <c r="C296" t="s">
        <v>1155</v>
      </c>
      <c r="D296">
        <v>581439.13</v>
      </c>
    </row>
    <row r="297" spans="1:4" x14ac:dyDescent="0.25">
      <c r="A297">
        <v>209055</v>
      </c>
      <c r="B297" s="48">
        <v>2</v>
      </c>
      <c r="C297" t="s">
        <v>1123</v>
      </c>
      <c r="D297">
        <v>556844.76</v>
      </c>
    </row>
    <row r="298" spans="1:4" x14ac:dyDescent="0.25">
      <c r="A298">
        <v>209103</v>
      </c>
      <c r="B298" s="48">
        <v>2</v>
      </c>
      <c r="C298" t="s">
        <v>1163</v>
      </c>
      <c r="D298">
        <v>517633.73</v>
      </c>
    </row>
    <row r="299" spans="1:4" x14ac:dyDescent="0.25">
      <c r="A299">
        <v>209072</v>
      </c>
      <c r="B299" s="48">
        <v>2</v>
      </c>
      <c r="C299" t="s">
        <v>1137</v>
      </c>
      <c r="D299">
        <v>515735.55</v>
      </c>
    </row>
    <row r="300" spans="1:4" x14ac:dyDescent="0.25">
      <c r="A300">
        <v>209018</v>
      </c>
      <c r="B300" s="48">
        <v>2</v>
      </c>
      <c r="C300" t="s">
        <v>1090</v>
      </c>
      <c r="D300">
        <v>513695.35</v>
      </c>
    </row>
    <row r="301" spans="1:4" x14ac:dyDescent="0.25">
      <c r="A301">
        <v>209112</v>
      </c>
      <c r="B301" s="48">
        <v>2</v>
      </c>
      <c r="C301" t="s">
        <v>1172</v>
      </c>
      <c r="D301">
        <v>508849.15</v>
      </c>
    </row>
    <row r="302" spans="1:4" x14ac:dyDescent="0.25">
      <c r="A302">
        <v>209096</v>
      </c>
      <c r="B302" s="48">
        <v>2</v>
      </c>
      <c r="C302" t="s">
        <v>1156</v>
      </c>
      <c r="D302">
        <v>508195.37</v>
      </c>
    </row>
    <row r="303" spans="1:4" x14ac:dyDescent="0.25">
      <c r="A303">
        <v>209121</v>
      </c>
      <c r="B303" s="48">
        <v>2</v>
      </c>
      <c r="C303" t="s">
        <v>1180</v>
      </c>
      <c r="D303">
        <v>480007</v>
      </c>
    </row>
    <row r="304" spans="1:4" x14ac:dyDescent="0.25">
      <c r="A304">
        <v>209106</v>
      </c>
      <c r="B304" s="48">
        <v>2</v>
      </c>
      <c r="C304" t="s">
        <v>1166</v>
      </c>
      <c r="D304">
        <v>479302.75</v>
      </c>
    </row>
    <row r="305" spans="1:4" x14ac:dyDescent="0.25">
      <c r="A305">
        <v>209056</v>
      </c>
      <c r="B305" s="48">
        <v>2</v>
      </c>
      <c r="C305" t="s">
        <v>964</v>
      </c>
      <c r="D305">
        <v>477011.46</v>
      </c>
    </row>
    <row r="306" spans="1:4" x14ac:dyDescent="0.25">
      <c r="A306">
        <v>209124</v>
      </c>
      <c r="B306" s="48">
        <v>2</v>
      </c>
      <c r="C306" t="s">
        <v>1183</v>
      </c>
      <c r="D306">
        <v>467430.06</v>
      </c>
    </row>
    <row r="307" spans="1:4" x14ac:dyDescent="0.25">
      <c r="A307">
        <v>209073</v>
      </c>
      <c r="B307" s="48">
        <v>2</v>
      </c>
      <c r="C307" t="s">
        <v>927</v>
      </c>
      <c r="D307">
        <v>459643.17</v>
      </c>
    </row>
    <row r="308" spans="1:4" x14ac:dyDescent="0.25">
      <c r="A308">
        <v>209022</v>
      </c>
      <c r="B308" s="48">
        <v>2</v>
      </c>
      <c r="C308" t="s">
        <v>1094</v>
      </c>
      <c r="D308">
        <v>438528.33</v>
      </c>
    </row>
    <row r="309" spans="1:4" x14ac:dyDescent="0.25">
      <c r="A309">
        <v>209064</v>
      </c>
      <c r="B309" s="48">
        <v>2</v>
      </c>
      <c r="C309" t="s">
        <v>1130</v>
      </c>
      <c r="D309">
        <v>433095</v>
      </c>
    </row>
    <row r="310" spans="1:4" x14ac:dyDescent="0.25">
      <c r="A310">
        <v>209110</v>
      </c>
      <c r="B310" s="48">
        <v>2</v>
      </c>
      <c r="C310" t="s">
        <v>1170</v>
      </c>
      <c r="D310">
        <v>428151.88</v>
      </c>
    </row>
    <row r="311" spans="1:4" x14ac:dyDescent="0.25">
      <c r="A311">
        <v>209045</v>
      </c>
      <c r="B311" s="48">
        <v>2</v>
      </c>
      <c r="C311" t="s">
        <v>1114</v>
      </c>
      <c r="D311">
        <v>427710</v>
      </c>
    </row>
    <row r="312" spans="1:4" x14ac:dyDescent="0.25">
      <c r="A312">
        <v>209029</v>
      </c>
      <c r="B312" s="48">
        <v>2</v>
      </c>
      <c r="C312" t="s">
        <v>1100</v>
      </c>
      <c r="D312">
        <v>414465</v>
      </c>
    </row>
    <row r="313" spans="1:4" x14ac:dyDescent="0.25">
      <c r="A313">
        <v>209087</v>
      </c>
      <c r="B313" s="48">
        <v>2</v>
      </c>
      <c r="C313" t="s">
        <v>1149</v>
      </c>
      <c r="D313">
        <v>403936.16000000003</v>
      </c>
    </row>
    <row r="314" spans="1:4" x14ac:dyDescent="0.25">
      <c r="A314">
        <v>209097</v>
      </c>
      <c r="B314" s="48">
        <v>2</v>
      </c>
      <c r="C314" t="s">
        <v>1157</v>
      </c>
      <c r="D314">
        <v>397228.32</v>
      </c>
    </row>
    <row r="315" spans="1:4" x14ac:dyDescent="0.25">
      <c r="A315">
        <v>209070</v>
      </c>
      <c r="B315" s="48">
        <v>2</v>
      </c>
      <c r="C315" t="s">
        <v>1136</v>
      </c>
      <c r="D315">
        <v>388667.24</v>
      </c>
    </row>
    <row r="316" spans="1:4" x14ac:dyDescent="0.25">
      <c r="A316">
        <v>209104</v>
      </c>
      <c r="B316" s="48">
        <v>2</v>
      </c>
      <c r="C316" t="s">
        <v>1164</v>
      </c>
      <c r="D316">
        <v>357396.58</v>
      </c>
    </row>
    <row r="317" spans="1:4" x14ac:dyDescent="0.25">
      <c r="A317">
        <v>209057</v>
      </c>
      <c r="B317" s="48">
        <v>2</v>
      </c>
      <c r="C317" t="s">
        <v>1124</v>
      </c>
      <c r="D317">
        <v>339917.76</v>
      </c>
    </row>
    <row r="318" spans="1:4" x14ac:dyDescent="0.25">
      <c r="A318">
        <v>209015</v>
      </c>
      <c r="B318" s="48">
        <v>2</v>
      </c>
      <c r="C318" t="s">
        <v>1087</v>
      </c>
      <c r="D318">
        <v>325037.45</v>
      </c>
    </row>
    <row r="319" spans="1:4" x14ac:dyDescent="0.25">
      <c r="A319">
        <v>209084</v>
      </c>
      <c r="B319" s="48">
        <v>2</v>
      </c>
      <c r="C319" t="s">
        <v>1147</v>
      </c>
      <c r="D319">
        <v>322445.66000000003</v>
      </c>
    </row>
    <row r="320" spans="1:4" x14ac:dyDescent="0.25">
      <c r="A320">
        <v>209031</v>
      </c>
      <c r="B320" s="48">
        <v>2</v>
      </c>
      <c r="C320" t="s">
        <v>972</v>
      </c>
      <c r="D320">
        <v>308108.78000000003</v>
      </c>
    </row>
    <row r="321" spans="1:4" x14ac:dyDescent="0.25">
      <c r="A321">
        <v>209007</v>
      </c>
      <c r="B321" s="48">
        <v>2</v>
      </c>
      <c r="C321" t="s">
        <v>1081</v>
      </c>
      <c r="D321">
        <v>287095.99</v>
      </c>
    </row>
    <row r="322" spans="1:4" x14ac:dyDescent="0.25">
      <c r="A322">
        <v>209033</v>
      </c>
      <c r="B322" s="48">
        <v>2</v>
      </c>
      <c r="C322" t="s">
        <v>1103</v>
      </c>
      <c r="D322">
        <v>257600</v>
      </c>
    </row>
    <row r="323" spans="1:4" x14ac:dyDescent="0.25">
      <c r="A323">
        <v>209061</v>
      </c>
      <c r="B323" s="48">
        <v>2</v>
      </c>
      <c r="C323" t="s">
        <v>1128</v>
      </c>
      <c r="D323">
        <v>254645</v>
      </c>
    </row>
    <row r="324" spans="1:4" x14ac:dyDescent="0.25">
      <c r="A324">
        <v>209021</v>
      </c>
      <c r="B324" s="48">
        <v>2</v>
      </c>
      <c r="C324" t="s">
        <v>1093</v>
      </c>
      <c r="D324">
        <v>230494.27000000002</v>
      </c>
    </row>
    <row r="325" spans="1:4" x14ac:dyDescent="0.25">
      <c r="A325">
        <v>209032</v>
      </c>
      <c r="B325" s="48">
        <v>2</v>
      </c>
      <c r="C325" t="s">
        <v>1102</v>
      </c>
      <c r="D325">
        <v>211192.47</v>
      </c>
    </row>
    <row r="326" spans="1:4" x14ac:dyDescent="0.25">
      <c r="A326">
        <v>209114</v>
      </c>
      <c r="B326" s="48">
        <v>2</v>
      </c>
      <c r="C326" t="s">
        <v>1174</v>
      </c>
      <c r="D326">
        <v>189930</v>
      </c>
    </row>
    <row r="327" spans="1:4" x14ac:dyDescent="0.25">
      <c r="A327">
        <v>209099</v>
      </c>
      <c r="B327" s="48">
        <v>2</v>
      </c>
      <c r="C327" t="s">
        <v>1159</v>
      </c>
      <c r="D327">
        <v>188671.43</v>
      </c>
    </row>
    <row r="328" spans="1:4" x14ac:dyDescent="0.25">
      <c r="A328">
        <v>209094</v>
      </c>
      <c r="B328" s="48">
        <v>2</v>
      </c>
      <c r="C328" t="s">
        <v>1154</v>
      </c>
      <c r="D328">
        <v>182689.06</v>
      </c>
    </row>
    <row r="329" spans="1:4" x14ac:dyDescent="0.25">
      <c r="A329">
        <v>209016</v>
      </c>
      <c r="B329" s="48">
        <v>2</v>
      </c>
      <c r="C329" t="s">
        <v>1088</v>
      </c>
      <c r="D329">
        <v>181778.18</v>
      </c>
    </row>
    <row r="330" spans="1:4" x14ac:dyDescent="0.25">
      <c r="A330">
        <v>209049</v>
      </c>
      <c r="B330" s="48">
        <v>2</v>
      </c>
      <c r="C330" t="s">
        <v>1118</v>
      </c>
      <c r="D330">
        <v>181050.39</v>
      </c>
    </row>
    <row r="331" spans="1:4" x14ac:dyDescent="0.25">
      <c r="A331">
        <v>209093</v>
      </c>
      <c r="B331" s="48">
        <v>2</v>
      </c>
      <c r="C331" t="s">
        <v>1153</v>
      </c>
      <c r="D331">
        <v>180104</v>
      </c>
    </row>
    <row r="332" spans="1:4" x14ac:dyDescent="0.25">
      <c r="A332">
        <v>209024</v>
      </c>
      <c r="B332" s="48">
        <v>2</v>
      </c>
      <c r="C332" t="s">
        <v>1096</v>
      </c>
      <c r="D332">
        <v>145027</v>
      </c>
    </row>
    <row r="333" spans="1:4" x14ac:dyDescent="0.25">
      <c r="A333">
        <v>209066</v>
      </c>
      <c r="B333" s="48">
        <v>2</v>
      </c>
      <c r="C333" t="s">
        <v>1132</v>
      </c>
      <c r="D333">
        <v>144022.60999999999</v>
      </c>
    </row>
    <row r="334" spans="1:4" x14ac:dyDescent="0.25">
      <c r="A334">
        <v>209091</v>
      </c>
      <c r="B334" s="48">
        <v>2</v>
      </c>
      <c r="C334" t="s">
        <v>1152</v>
      </c>
      <c r="D334">
        <v>139995.88</v>
      </c>
    </row>
    <row r="335" spans="1:4" x14ac:dyDescent="0.25">
      <c r="A335">
        <v>209085</v>
      </c>
      <c r="B335" s="48">
        <v>2</v>
      </c>
      <c r="C335" t="s">
        <v>1069</v>
      </c>
      <c r="D335">
        <v>138000</v>
      </c>
    </row>
    <row r="336" spans="1:4" x14ac:dyDescent="0.25">
      <c r="A336">
        <v>209048</v>
      </c>
      <c r="B336" s="48">
        <v>2</v>
      </c>
      <c r="C336" t="s">
        <v>1117</v>
      </c>
      <c r="D336">
        <v>128363.97</v>
      </c>
    </row>
    <row r="337" spans="1:4" x14ac:dyDescent="0.25">
      <c r="A337">
        <v>209012</v>
      </c>
      <c r="B337" s="48">
        <v>2</v>
      </c>
      <c r="C337" t="s">
        <v>1084</v>
      </c>
      <c r="D337">
        <v>125578.70999999999</v>
      </c>
    </row>
    <row r="338" spans="1:4" x14ac:dyDescent="0.25">
      <c r="A338">
        <v>209117</v>
      </c>
      <c r="B338" s="48">
        <v>2</v>
      </c>
      <c r="C338" t="s">
        <v>1177</v>
      </c>
      <c r="D338">
        <v>108363.7</v>
      </c>
    </row>
    <row r="339" spans="1:4" x14ac:dyDescent="0.25">
      <c r="A339">
        <v>209078</v>
      </c>
      <c r="B339" s="48">
        <v>2</v>
      </c>
      <c r="C339" t="s">
        <v>1141</v>
      </c>
      <c r="D339">
        <v>93879.46</v>
      </c>
    </row>
    <row r="340" spans="1:4" x14ac:dyDescent="0.25">
      <c r="A340">
        <v>209038</v>
      </c>
      <c r="B340" s="48">
        <v>2</v>
      </c>
      <c r="C340" t="s">
        <v>1108</v>
      </c>
      <c r="D340">
        <v>93168.5</v>
      </c>
    </row>
    <row r="341" spans="1:4" x14ac:dyDescent="0.25">
      <c r="A341">
        <v>209037</v>
      </c>
      <c r="B341" s="48">
        <v>2</v>
      </c>
      <c r="C341" t="s">
        <v>1107</v>
      </c>
      <c r="D341">
        <v>92815.95</v>
      </c>
    </row>
    <row r="342" spans="1:4" x14ac:dyDescent="0.25">
      <c r="A342">
        <v>209132</v>
      </c>
      <c r="B342" s="48">
        <v>2</v>
      </c>
      <c r="C342" t="s">
        <v>1488</v>
      </c>
      <c r="D342">
        <v>71541.100000000006</v>
      </c>
    </row>
    <row r="343" spans="1:4" x14ac:dyDescent="0.25">
      <c r="A343">
        <v>209043</v>
      </c>
      <c r="B343" s="48">
        <v>2</v>
      </c>
      <c r="C343" t="s">
        <v>1113</v>
      </c>
      <c r="D343">
        <v>70199.180000000008</v>
      </c>
    </row>
    <row r="344" spans="1:4" x14ac:dyDescent="0.25">
      <c r="A344">
        <v>209034</v>
      </c>
      <c r="B344" s="48">
        <v>2</v>
      </c>
      <c r="C344" t="s">
        <v>1104</v>
      </c>
      <c r="D344">
        <v>68093.03</v>
      </c>
    </row>
    <row r="345" spans="1:4" x14ac:dyDescent="0.25">
      <c r="A345">
        <v>209100</v>
      </c>
      <c r="B345" s="48">
        <v>2</v>
      </c>
      <c r="C345" t="s">
        <v>1160</v>
      </c>
      <c r="D345">
        <v>45100</v>
      </c>
    </row>
    <row r="346" spans="1:4" x14ac:dyDescent="0.25">
      <c r="A346">
        <v>209060</v>
      </c>
      <c r="B346" s="48">
        <v>2</v>
      </c>
      <c r="C346" t="s">
        <v>1127</v>
      </c>
      <c r="D346">
        <v>37904.21</v>
      </c>
    </row>
    <row r="347" spans="1:4" x14ac:dyDescent="0.25">
      <c r="A347">
        <v>209051</v>
      </c>
      <c r="B347" s="48">
        <v>2</v>
      </c>
      <c r="C347" t="s">
        <v>1120</v>
      </c>
      <c r="D347">
        <v>30648</v>
      </c>
    </row>
    <row r="348" spans="1:4" x14ac:dyDescent="0.25">
      <c r="A348">
        <v>209030</v>
      </c>
      <c r="B348" s="48">
        <v>2</v>
      </c>
      <c r="C348" t="s">
        <v>1101</v>
      </c>
      <c r="D348">
        <v>30203.07</v>
      </c>
    </row>
    <row r="349" spans="1:4" x14ac:dyDescent="0.25">
      <c r="A349">
        <v>209069</v>
      </c>
      <c r="B349" s="48">
        <v>2</v>
      </c>
      <c r="C349" t="s">
        <v>1135</v>
      </c>
      <c r="D349">
        <v>14820.939999999999</v>
      </c>
    </row>
    <row r="350" spans="1:4" x14ac:dyDescent="0.25">
      <c r="A350">
        <v>209109</v>
      </c>
      <c r="B350" s="48">
        <v>2</v>
      </c>
      <c r="C350" t="s">
        <v>1169</v>
      </c>
      <c r="D350">
        <v>12177.6</v>
      </c>
    </row>
    <row r="351" spans="1:4" x14ac:dyDescent="0.25">
      <c r="A351">
        <v>211009</v>
      </c>
      <c r="B351" s="48">
        <v>2</v>
      </c>
      <c r="C351" t="s">
        <v>1704</v>
      </c>
      <c r="D351">
        <v>9880.15</v>
      </c>
    </row>
    <row r="352" spans="1:4" x14ac:dyDescent="0.25">
      <c r="A352">
        <v>209135</v>
      </c>
      <c r="B352" s="48">
        <v>2</v>
      </c>
      <c r="C352" t="s">
        <v>1187</v>
      </c>
      <c r="D352">
        <v>6466.42</v>
      </c>
    </row>
    <row r="353" spans="1:4" x14ac:dyDescent="0.25">
      <c r="A353">
        <v>209123</v>
      </c>
      <c r="B353" s="48">
        <v>2</v>
      </c>
      <c r="C353" t="s">
        <v>1182</v>
      </c>
      <c r="D353">
        <v>4835</v>
      </c>
    </row>
    <row r="354" spans="1:4" x14ac:dyDescent="0.25">
      <c r="A354">
        <v>209059</v>
      </c>
      <c r="B354" s="48">
        <v>2</v>
      </c>
      <c r="C354" t="s">
        <v>1126</v>
      </c>
      <c r="D354">
        <v>3258</v>
      </c>
    </row>
    <row r="355" spans="1:4" x14ac:dyDescent="0.25">
      <c r="A355">
        <v>209062</v>
      </c>
      <c r="B355" s="48">
        <v>2</v>
      </c>
      <c r="C355" t="s">
        <v>1703</v>
      </c>
      <c r="D355">
        <v>809.42999999999984</v>
      </c>
    </row>
    <row r="356" spans="1:4" x14ac:dyDescent="0.25">
      <c r="A356">
        <v>315001</v>
      </c>
      <c r="B356" s="48">
        <v>3</v>
      </c>
      <c r="C356" t="s">
        <v>1250</v>
      </c>
      <c r="D356">
        <v>364806633.40999997</v>
      </c>
    </row>
    <row r="357" spans="1:4" x14ac:dyDescent="0.25">
      <c r="A357">
        <v>313001</v>
      </c>
      <c r="B357" s="48">
        <v>3</v>
      </c>
      <c r="C357" t="s">
        <v>1203</v>
      </c>
      <c r="D357">
        <v>222879055.63999999</v>
      </c>
    </row>
    <row r="358" spans="1:4" x14ac:dyDescent="0.25">
      <c r="A358">
        <v>312001</v>
      </c>
      <c r="B358" s="48">
        <v>3</v>
      </c>
      <c r="C358" t="s">
        <v>1190</v>
      </c>
      <c r="D358">
        <v>112301434.63</v>
      </c>
    </row>
    <row r="359" spans="1:4" x14ac:dyDescent="0.25">
      <c r="A359">
        <v>314001</v>
      </c>
      <c r="B359" s="48">
        <v>3</v>
      </c>
      <c r="C359" t="s">
        <v>1235</v>
      </c>
      <c r="D359">
        <v>64434141.529999994</v>
      </c>
    </row>
    <row r="360" spans="1:4" x14ac:dyDescent="0.25">
      <c r="A360">
        <v>317001</v>
      </c>
      <c r="B360" s="48">
        <v>3</v>
      </c>
      <c r="C360" t="s">
        <v>1313</v>
      </c>
      <c r="D360">
        <v>61706340.760000005</v>
      </c>
    </row>
    <row r="361" spans="1:4" x14ac:dyDescent="0.25">
      <c r="A361">
        <v>315034</v>
      </c>
      <c r="B361" s="48">
        <v>3</v>
      </c>
      <c r="C361" t="s">
        <v>1277</v>
      </c>
      <c r="D361">
        <v>60373128.549999997</v>
      </c>
    </row>
    <row r="362" spans="1:4" x14ac:dyDescent="0.25">
      <c r="A362">
        <v>316001</v>
      </c>
      <c r="B362" s="48">
        <v>3</v>
      </c>
      <c r="C362" t="s">
        <v>1289</v>
      </c>
      <c r="D362">
        <v>17397204.25</v>
      </c>
    </row>
    <row r="363" spans="1:4" x14ac:dyDescent="0.25">
      <c r="A363">
        <v>315026</v>
      </c>
      <c r="B363" s="48">
        <v>3</v>
      </c>
      <c r="C363" t="s">
        <v>1270</v>
      </c>
      <c r="D363">
        <v>13990839.609999999</v>
      </c>
    </row>
    <row r="364" spans="1:4" x14ac:dyDescent="0.25">
      <c r="A364">
        <v>315006</v>
      </c>
      <c r="B364" s="48">
        <v>3</v>
      </c>
      <c r="C364" t="s">
        <v>1253</v>
      </c>
      <c r="D364">
        <v>10489405.51</v>
      </c>
    </row>
    <row r="365" spans="1:4" x14ac:dyDescent="0.25">
      <c r="A365">
        <v>313010</v>
      </c>
      <c r="B365" s="48">
        <v>3</v>
      </c>
      <c r="C365" t="s">
        <v>1212</v>
      </c>
      <c r="D365">
        <v>4099687</v>
      </c>
    </row>
    <row r="366" spans="1:4" x14ac:dyDescent="0.25">
      <c r="A366">
        <v>315040</v>
      </c>
      <c r="B366" s="48">
        <v>3</v>
      </c>
      <c r="C366" t="s">
        <v>1283</v>
      </c>
      <c r="D366">
        <v>3957228</v>
      </c>
    </row>
    <row r="367" spans="1:4" x14ac:dyDescent="0.25">
      <c r="A367">
        <v>315007</v>
      </c>
      <c r="B367" s="48">
        <v>3</v>
      </c>
      <c r="C367" t="s">
        <v>1254</v>
      </c>
      <c r="D367">
        <v>3102934.89</v>
      </c>
    </row>
    <row r="368" spans="1:4" x14ac:dyDescent="0.25">
      <c r="A368">
        <v>315011</v>
      </c>
      <c r="B368" s="48">
        <v>3</v>
      </c>
      <c r="C368" t="s">
        <v>1257</v>
      </c>
      <c r="D368">
        <v>1862277.09</v>
      </c>
    </row>
    <row r="369" spans="1:4" x14ac:dyDescent="0.25">
      <c r="A369">
        <v>315031</v>
      </c>
      <c r="B369" s="48">
        <v>3</v>
      </c>
      <c r="C369" t="s">
        <v>1274</v>
      </c>
      <c r="D369">
        <v>1757920</v>
      </c>
    </row>
    <row r="370" spans="1:4" x14ac:dyDescent="0.25">
      <c r="A370">
        <v>313008</v>
      </c>
      <c r="B370" s="48">
        <v>3</v>
      </c>
      <c r="C370" t="s">
        <v>1210</v>
      </c>
      <c r="D370">
        <v>1746998</v>
      </c>
    </row>
    <row r="371" spans="1:4" x14ac:dyDescent="0.25">
      <c r="A371">
        <v>312015</v>
      </c>
      <c r="B371" s="48">
        <v>3</v>
      </c>
      <c r="C371" t="s">
        <v>1202</v>
      </c>
      <c r="D371">
        <v>1662396</v>
      </c>
    </row>
    <row r="372" spans="1:4" x14ac:dyDescent="0.25">
      <c r="A372">
        <v>315023</v>
      </c>
      <c r="B372" s="48">
        <v>3</v>
      </c>
      <c r="C372" t="s">
        <v>1132</v>
      </c>
      <c r="D372">
        <v>1598612</v>
      </c>
    </row>
    <row r="373" spans="1:4" x14ac:dyDescent="0.25">
      <c r="A373">
        <v>317027</v>
      </c>
      <c r="B373" s="48">
        <v>3</v>
      </c>
      <c r="C373" t="s">
        <v>1328</v>
      </c>
      <c r="D373">
        <v>1169207.3399999999</v>
      </c>
    </row>
    <row r="374" spans="1:4" x14ac:dyDescent="0.25">
      <c r="A374">
        <v>315019</v>
      </c>
      <c r="B374" s="48">
        <v>3</v>
      </c>
      <c r="C374" t="s">
        <v>1264</v>
      </c>
      <c r="D374">
        <v>1063841</v>
      </c>
    </row>
    <row r="375" spans="1:4" x14ac:dyDescent="0.25">
      <c r="A375">
        <v>316032</v>
      </c>
      <c r="B375" s="48">
        <v>3</v>
      </c>
      <c r="C375" t="s">
        <v>1306</v>
      </c>
      <c r="D375">
        <v>1042363.12</v>
      </c>
    </row>
    <row r="376" spans="1:4" x14ac:dyDescent="0.25">
      <c r="A376">
        <v>313029</v>
      </c>
      <c r="B376" s="48">
        <v>3</v>
      </c>
      <c r="C376" t="s">
        <v>1231</v>
      </c>
      <c r="D376">
        <v>901596</v>
      </c>
    </row>
    <row r="377" spans="1:4" x14ac:dyDescent="0.25">
      <c r="A377">
        <v>315021</v>
      </c>
      <c r="B377" s="48">
        <v>3</v>
      </c>
      <c r="C377" t="s">
        <v>1266</v>
      </c>
      <c r="D377">
        <v>819884</v>
      </c>
    </row>
    <row r="378" spans="1:4" x14ac:dyDescent="0.25">
      <c r="A378">
        <v>315024</v>
      </c>
      <c r="B378" s="48">
        <v>3</v>
      </c>
      <c r="C378" t="s">
        <v>1268</v>
      </c>
      <c r="D378">
        <v>766878</v>
      </c>
    </row>
    <row r="379" spans="1:4" x14ac:dyDescent="0.25">
      <c r="A379">
        <v>313005</v>
      </c>
      <c r="B379" s="48">
        <v>3</v>
      </c>
      <c r="C379" t="s">
        <v>1207</v>
      </c>
      <c r="D379">
        <v>755345</v>
      </c>
    </row>
    <row r="380" spans="1:4" x14ac:dyDescent="0.25">
      <c r="A380">
        <v>312011</v>
      </c>
      <c r="B380" s="48">
        <v>3</v>
      </c>
      <c r="C380" t="s">
        <v>1142</v>
      </c>
      <c r="D380">
        <v>663214.87</v>
      </c>
    </row>
    <row r="381" spans="1:4" x14ac:dyDescent="0.25">
      <c r="A381">
        <v>315052</v>
      </c>
      <c r="B381" s="48">
        <v>3</v>
      </c>
      <c r="C381" t="s">
        <v>1285</v>
      </c>
      <c r="D381">
        <v>642550.99</v>
      </c>
    </row>
    <row r="382" spans="1:4" x14ac:dyDescent="0.25">
      <c r="A382">
        <v>313002</v>
      </c>
      <c r="B382" s="48">
        <v>3</v>
      </c>
      <c r="C382" t="s">
        <v>1204</v>
      </c>
      <c r="D382">
        <v>609999.93999999994</v>
      </c>
    </row>
    <row r="383" spans="1:4" x14ac:dyDescent="0.25">
      <c r="A383">
        <v>313017</v>
      </c>
      <c r="B383" s="48">
        <v>3</v>
      </c>
      <c r="C383" t="s">
        <v>1219</v>
      </c>
      <c r="D383">
        <v>598743.08000000007</v>
      </c>
    </row>
    <row r="384" spans="1:4" x14ac:dyDescent="0.25">
      <c r="A384">
        <v>315013</v>
      </c>
      <c r="B384" s="48">
        <v>3</v>
      </c>
      <c r="C384" t="s">
        <v>1259</v>
      </c>
      <c r="D384">
        <v>589772</v>
      </c>
    </row>
    <row r="385" spans="1:4" x14ac:dyDescent="0.25">
      <c r="A385">
        <v>314016</v>
      </c>
      <c r="B385" s="48">
        <v>3</v>
      </c>
      <c r="C385" t="s">
        <v>1249</v>
      </c>
      <c r="D385">
        <v>567402</v>
      </c>
    </row>
    <row r="386" spans="1:4" x14ac:dyDescent="0.25">
      <c r="A386">
        <v>315010</v>
      </c>
      <c r="B386" s="48">
        <v>3</v>
      </c>
      <c r="C386" t="s">
        <v>870</v>
      </c>
      <c r="D386">
        <v>535339.24</v>
      </c>
    </row>
    <row r="387" spans="1:4" x14ac:dyDescent="0.25">
      <c r="A387">
        <v>315012</v>
      </c>
      <c r="B387" s="48">
        <v>3</v>
      </c>
      <c r="C387" t="s">
        <v>1258</v>
      </c>
      <c r="D387">
        <v>513529.45</v>
      </c>
    </row>
    <row r="388" spans="1:4" x14ac:dyDescent="0.25">
      <c r="A388">
        <v>317055</v>
      </c>
      <c r="B388" s="48">
        <v>3</v>
      </c>
      <c r="C388" t="s">
        <v>1345</v>
      </c>
      <c r="D388">
        <v>488671.47</v>
      </c>
    </row>
    <row r="389" spans="1:4" x14ac:dyDescent="0.25">
      <c r="A389">
        <v>313012</v>
      </c>
      <c r="B389" s="48">
        <v>3</v>
      </c>
      <c r="C389" t="s">
        <v>1214</v>
      </c>
      <c r="D389">
        <v>467358</v>
      </c>
    </row>
    <row r="390" spans="1:4" x14ac:dyDescent="0.25">
      <c r="A390">
        <v>316016</v>
      </c>
      <c r="B390" s="48">
        <v>3</v>
      </c>
      <c r="C390" t="s">
        <v>1297</v>
      </c>
      <c r="D390">
        <v>460124.88</v>
      </c>
    </row>
    <row r="391" spans="1:4" x14ac:dyDescent="0.25">
      <c r="A391">
        <v>315038</v>
      </c>
      <c r="B391" s="48">
        <v>3</v>
      </c>
      <c r="C391" t="s">
        <v>1281</v>
      </c>
      <c r="D391">
        <v>457050</v>
      </c>
    </row>
    <row r="392" spans="1:4" x14ac:dyDescent="0.25">
      <c r="A392">
        <v>316040</v>
      </c>
      <c r="B392" s="48">
        <v>3</v>
      </c>
      <c r="C392" t="s">
        <v>1312</v>
      </c>
      <c r="D392">
        <v>456918</v>
      </c>
    </row>
    <row r="393" spans="1:4" x14ac:dyDescent="0.25">
      <c r="A393">
        <v>315039</v>
      </c>
      <c r="B393" s="48">
        <v>3</v>
      </c>
      <c r="C393" t="s">
        <v>1282</v>
      </c>
      <c r="D393">
        <v>408154.72</v>
      </c>
    </row>
    <row r="394" spans="1:4" x14ac:dyDescent="0.25">
      <c r="A394">
        <v>317058</v>
      </c>
      <c r="B394" s="48">
        <v>3</v>
      </c>
      <c r="C394" t="s">
        <v>1347</v>
      </c>
      <c r="D394">
        <v>397350</v>
      </c>
    </row>
    <row r="395" spans="1:4" x14ac:dyDescent="0.25">
      <c r="A395">
        <v>314012</v>
      </c>
      <c r="B395" s="48">
        <v>3</v>
      </c>
      <c r="C395" t="s">
        <v>1245</v>
      </c>
      <c r="D395">
        <v>393908</v>
      </c>
    </row>
    <row r="396" spans="1:4" x14ac:dyDescent="0.25">
      <c r="A396">
        <v>317005</v>
      </c>
      <c r="B396" s="48">
        <v>3</v>
      </c>
      <c r="C396" t="s">
        <v>1315</v>
      </c>
      <c r="D396">
        <v>389964.2</v>
      </c>
    </row>
    <row r="397" spans="1:4" x14ac:dyDescent="0.25">
      <c r="A397">
        <v>316012</v>
      </c>
      <c r="B397" s="48">
        <v>3</v>
      </c>
      <c r="C397" t="s">
        <v>1295</v>
      </c>
      <c r="D397">
        <v>371442.39</v>
      </c>
    </row>
    <row r="398" spans="1:4" x14ac:dyDescent="0.25">
      <c r="A398">
        <v>315027</v>
      </c>
      <c r="B398" s="48">
        <v>3</v>
      </c>
      <c r="C398" t="s">
        <v>1271</v>
      </c>
      <c r="D398">
        <v>365144.37</v>
      </c>
    </row>
    <row r="399" spans="1:4" x14ac:dyDescent="0.25">
      <c r="A399">
        <v>315009</v>
      </c>
      <c r="B399" s="48">
        <v>3</v>
      </c>
      <c r="C399" t="s">
        <v>1256</v>
      </c>
      <c r="D399">
        <v>356406</v>
      </c>
    </row>
    <row r="400" spans="1:4" x14ac:dyDescent="0.25">
      <c r="A400">
        <v>313021</v>
      </c>
      <c r="B400" s="48">
        <v>3</v>
      </c>
      <c r="C400" t="s">
        <v>1223</v>
      </c>
      <c r="D400">
        <v>355026.13</v>
      </c>
    </row>
    <row r="401" spans="1:4" x14ac:dyDescent="0.25">
      <c r="A401">
        <v>315018</v>
      </c>
      <c r="B401" s="48">
        <v>3</v>
      </c>
      <c r="C401" t="s">
        <v>1263</v>
      </c>
      <c r="D401">
        <v>334103.78000000003</v>
      </c>
    </row>
    <row r="402" spans="1:4" x14ac:dyDescent="0.25">
      <c r="A402">
        <v>313023</v>
      </c>
      <c r="B402" s="48">
        <v>3</v>
      </c>
      <c r="C402" t="s">
        <v>1225</v>
      </c>
      <c r="D402">
        <v>331489.14</v>
      </c>
    </row>
    <row r="403" spans="1:4" x14ac:dyDescent="0.25">
      <c r="A403">
        <v>312013</v>
      </c>
      <c r="B403" s="48">
        <v>3</v>
      </c>
      <c r="C403" t="s">
        <v>1201</v>
      </c>
      <c r="D403">
        <v>325685.37</v>
      </c>
    </row>
    <row r="404" spans="1:4" x14ac:dyDescent="0.25">
      <c r="A404">
        <v>315004</v>
      </c>
      <c r="B404" s="48">
        <v>3</v>
      </c>
      <c r="C404" t="s">
        <v>1205</v>
      </c>
      <c r="D404">
        <v>323825.89</v>
      </c>
    </row>
    <row r="405" spans="1:4" x14ac:dyDescent="0.25">
      <c r="A405">
        <v>315030</v>
      </c>
      <c r="B405" s="48">
        <v>3</v>
      </c>
      <c r="C405" t="s">
        <v>1273</v>
      </c>
      <c r="D405">
        <v>316551.11</v>
      </c>
    </row>
    <row r="406" spans="1:4" x14ac:dyDescent="0.25">
      <c r="A406">
        <v>313020</v>
      </c>
      <c r="B406" s="48">
        <v>3</v>
      </c>
      <c r="C406" t="s">
        <v>1222</v>
      </c>
      <c r="D406">
        <v>308963.92</v>
      </c>
    </row>
    <row r="407" spans="1:4" x14ac:dyDescent="0.25">
      <c r="A407">
        <v>317006</v>
      </c>
      <c r="B407" s="48">
        <v>3</v>
      </c>
      <c r="C407" t="s">
        <v>969</v>
      </c>
      <c r="D407">
        <v>307812.06</v>
      </c>
    </row>
    <row r="408" spans="1:4" x14ac:dyDescent="0.25">
      <c r="A408">
        <v>315020</v>
      </c>
      <c r="B408" s="48">
        <v>3</v>
      </c>
      <c r="C408" t="s">
        <v>1265</v>
      </c>
      <c r="D408">
        <v>307790.46000000002</v>
      </c>
    </row>
    <row r="409" spans="1:4" x14ac:dyDescent="0.25">
      <c r="A409">
        <v>315053</v>
      </c>
      <c r="B409" s="48">
        <v>3</v>
      </c>
      <c r="C409" t="s">
        <v>1286</v>
      </c>
      <c r="D409">
        <v>305544</v>
      </c>
    </row>
    <row r="410" spans="1:4" x14ac:dyDescent="0.25">
      <c r="A410">
        <v>316036</v>
      </c>
      <c r="B410" s="48">
        <v>3</v>
      </c>
      <c r="C410" t="s">
        <v>1309</v>
      </c>
      <c r="D410">
        <v>284134.76</v>
      </c>
    </row>
    <row r="411" spans="1:4" x14ac:dyDescent="0.25">
      <c r="A411">
        <v>313027</v>
      </c>
      <c r="B411" s="48">
        <v>3</v>
      </c>
      <c r="C411" t="s">
        <v>1229</v>
      </c>
      <c r="D411">
        <v>283996</v>
      </c>
    </row>
    <row r="412" spans="1:4" x14ac:dyDescent="0.25">
      <c r="A412">
        <v>316014</v>
      </c>
      <c r="B412" s="48">
        <v>3</v>
      </c>
      <c r="C412" t="s">
        <v>1296</v>
      </c>
      <c r="D412">
        <v>281698.89</v>
      </c>
    </row>
    <row r="413" spans="1:4" x14ac:dyDescent="0.25">
      <c r="A413">
        <v>315036</v>
      </c>
      <c r="B413" s="48">
        <v>3</v>
      </c>
      <c r="C413" t="s">
        <v>1279</v>
      </c>
      <c r="D413">
        <v>274052</v>
      </c>
    </row>
    <row r="414" spans="1:4" x14ac:dyDescent="0.25">
      <c r="A414">
        <v>317049</v>
      </c>
      <c r="B414" s="48">
        <v>3</v>
      </c>
      <c r="C414" t="s">
        <v>1342</v>
      </c>
      <c r="D414">
        <v>269876.19</v>
      </c>
    </row>
    <row r="415" spans="1:4" x14ac:dyDescent="0.25">
      <c r="A415">
        <v>313003</v>
      </c>
      <c r="B415" s="48">
        <v>3</v>
      </c>
      <c r="C415" t="s">
        <v>1205</v>
      </c>
      <c r="D415">
        <v>262893</v>
      </c>
    </row>
    <row r="416" spans="1:4" x14ac:dyDescent="0.25">
      <c r="A416">
        <v>316027</v>
      </c>
      <c r="B416" s="48">
        <v>3</v>
      </c>
      <c r="C416" t="s">
        <v>1303</v>
      </c>
      <c r="D416">
        <v>259825.07</v>
      </c>
    </row>
    <row r="417" spans="1:4" x14ac:dyDescent="0.25">
      <c r="A417">
        <v>314005</v>
      </c>
      <c r="B417" s="48">
        <v>3</v>
      </c>
      <c r="C417" t="s">
        <v>1239</v>
      </c>
      <c r="D417">
        <v>234768.57</v>
      </c>
    </row>
    <row r="418" spans="1:4" x14ac:dyDescent="0.25">
      <c r="A418">
        <v>316022</v>
      </c>
      <c r="B418" s="48">
        <v>3</v>
      </c>
      <c r="C418" t="s">
        <v>1299</v>
      </c>
      <c r="D418">
        <v>226156.59</v>
      </c>
    </row>
    <row r="419" spans="1:4" x14ac:dyDescent="0.25">
      <c r="A419">
        <v>313026</v>
      </c>
      <c r="B419" s="48">
        <v>3</v>
      </c>
      <c r="C419" t="s">
        <v>1228</v>
      </c>
      <c r="D419">
        <v>217568.58000000002</v>
      </c>
    </row>
    <row r="420" spans="1:4" x14ac:dyDescent="0.25">
      <c r="A420">
        <v>315037</v>
      </c>
      <c r="B420" s="48">
        <v>3</v>
      </c>
      <c r="C420" t="s">
        <v>1280</v>
      </c>
      <c r="D420">
        <v>216710</v>
      </c>
    </row>
    <row r="421" spans="1:4" x14ac:dyDescent="0.25">
      <c r="A421">
        <v>317056</v>
      </c>
      <c r="B421" s="48">
        <v>3</v>
      </c>
      <c r="C421" t="s">
        <v>1346</v>
      </c>
      <c r="D421">
        <v>216627</v>
      </c>
    </row>
    <row r="422" spans="1:4" x14ac:dyDescent="0.25">
      <c r="A422">
        <v>317045</v>
      </c>
      <c r="B422" s="48">
        <v>3</v>
      </c>
      <c r="C422" t="s">
        <v>1338</v>
      </c>
      <c r="D422">
        <v>205446.39999999999</v>
      </c>
    </row>
    <row r="423" spans="1:4" x14ac:dyDescent="0.25">
      <c r="A423">
        <v>315008</v>
      </c>
      <c r="B423" s="48">
        <v>3</v>
      </c>
      <c r="C423" t="s">
        <v>1255</v>
      </c>
      <c r="D423">
        <v>205310</v>
      </c>
    </row>
    <row r="424" spans="1:4" x14ac:dyDescent="0.25">
      <c r="A424">
        <v>314004</v>
      </c>
      <c r="B424" s="48">
        <v>3</v>
      </c>
      <c r="C424" t="s">
        <v>1238</v>
      </c>
      <c r="D424">
        <v>204621.61</v>
      </c>
    </row>
    <row r="425" spans="1:4" x14ac:dyDescent="0.25">
      <c r="A425">
        <v>316026</v>
      </c>
      <c r="B425" s="48">
        <v>3</v>
      </c>
      <c r="C425" t="s">
        <v>1302</v>
      </c>
      <c r="D425">
        <v>203646.57</v>
      </c>
    </row>
    <row r="426" spans="1:4" x14ac:dyDescent="0.25">
      <c r="A426">
        <v>314010</v>
      </c>
      <c r="B426" s="48">
        <v>3</v>
      </c>
      <c r="C426" t="s">
        <v>1243</v>
      </c>
      <c r="D426">
        <v>201405</v>
      </c>
    </row>
    <row r="427" spans="1:4" x14ac:dyDescent="0.25">
      <c r="A427">
        <v>312005</v>
      </c>
      <c r="B427" s="48">
        <v>3</v>
      </c>
      <c r="C427" t="s">
        <v>1194</v>
      </c>
      <c r="D427">
        <v>186444</v>
      </c>
    </row>
    <row r="428" spans="1:4" x14ac:dyDescent="0.25">
      <c r="A428">
        <v>314008</v>
      </c>
      <c r="B428" s="48">
        <v>3</v>
      </c>
      <c r="C428" t="s">
        <v>1241</v>
      </c>
      <c r="D428">
        <v>176892.16</v>
      </c>
    </row>
    <row r="429" spans="1:4" x14ac:dyDescent="0.25">
      <c r="A429">
        <v>313028</v>
      </c>
      <c r="B429" s="48">
        <v>3</v>
      </c>
      <c r="C429" t="s">
        <v>1230</v>
      </c>
      <c r="D429">
        <v>176778.93</v>
      </c>
    </row>
    <row r="430" spans="1:4" x14ac:dyDescent="0.25">
      <c r="A430">
        <v>315033</v>
      </c>
      <c r="B430" s="48">
        <v>3</v>
      </c>
      <c r="C430" t="s">
        <v>1276</v>
      </c>
      <c r="D430">
        <v>174234.22</v>
      </c>
    </row>
    <row r="431" spans="1:4" x14ac:dyDescent="0.25">
      <c r="A431">
        <v>315054</v>
      </c>
      <c r="B431" s="48">
        <v>3</v>
      </c>
      <c r="C431" t="s">
        <v>1287</v>
      </c>
      <c r="D431">
        <v>173640.87</v>
      </c>
    </row>
    <row r="432" spans="1:4" x14ac:dyDescent="0.25">
      <c r="A432">
        <v>315032</v>
      </c>
      <c r="B432" s="48">
        <v>3</v>
      </c>
      <c r="C432" t="s">
        <v>1275</v>
      </c>
      <c r="D432">
        <v>173069.61</v>
      </c>
    </row>
    <row r="433" spans="1:4" x14ac:dyDescent="0.25">
      <c r="A433">
        <v>314009</v>
      </c>
      <c r="B433" s="48">
        <v>3</v>
      </c>
      <c r="C433" t="s">
        <v>1242</v>
      </c>
      <c r="D433">
        <v>170390</v>
      </c>
    </row>
    <row r="434" spans="1:4" x14ac:dyDescent="0.25">
      <c r="A434">
        <v>313024</v>
      </c>
      <c r="B434" s="48">
        <v>3</v>
      </c>
      <c r="C434" t="s">
        <v>1226</v>
      </c>
      <c r="D434">
        <v>168291.06</v>
      </c>
    </row>
    <row r="435" spans="1:4" x14ac:dyDescent="0.25">
      <c r="A435">
        <v>315016</v>
      </c>
      <c r="B435" s="48">
        <v>3</v>
      </c>
      <c r="C435" t="s">
        <v>1261</v>
      </c>
      <c r="D435">
        <v>168125</v>
      </c>
    </row>
    <row r="436" spans="1:4" x14ac:dyDescent="0.25">
      <c r="A436">
        <v>315014</v>
      </c>
      <c r="B436" s="48">
        <v>3</v>
      </c>
      <c r="C436" t="s">
        <v>1705</v>
      </c>
      <c r="D436">
        <v>165541.37</v>
      </c>
    </row>
    <row r="437" spans="1:4" x14ac:dyDescent="0.25">
      <c r="A437">
        <v>313011</v>
      </c>
      <c r="B437" s="48">
        <v>3</v>
      </c>
      <c r="C437" t="s">
        <v>1213</v>
      </c>
      <c r="D437">
        <v>165405.10999999999</v>
      </c>
    </row>
    <row r="438" spans="1:4" x14ac:dyDescent="0.25">
      <c r="A438">
        <v>315005</v>
      </c>
      <c r="B438" s="48">
        <v>3</v>
      </c>
      <c r="C438" t="s">
        <v>1252</v>
      </c>
      <c r="D438">
        <v>158543.91</v>
      </c>
    </row>
    <row r="439" spans="1:4" x14ac:dyDescent="0.25">
      <c r="A439">
        <v>317030</v>
      </c>
      <c r="B439" s="48">
        <v>3</v>
      </c>
      <c r="C439" t="s">
        <v>1132</v>
      </c>
      <c r="D439">
        <v>156428.29</v>
      </c>
    </row>
    <row r="440" spans="1:4" x14ac:dyDescent="0.25">
      <c r="A440">
        <v>313025</v>
      </c>
      <c r="B440" s="48">
        <v>3</v>
      </c>
      <c r="C440" t="s">
        <v>1227</v>
      </c>
      <c r="D440">
        <v>150578</v>
      </c>
    </row>
    <row r="441" spans="1:4" x14ac:dyDescent="0.25">
      <c r="A441">
        <v>317053</v>
      </c>
      <c r="B441" s="48">
        <v>3</v>
      </c>
      <c r="C441" t="s">
        <v>1343</v>
      </c>
      <c r="D441">
        <v>148186.41</v>
      </c>
    </row>
    <row r="442" spans="1:4" x14ac:dyDescent="0.25">
      <c r="A442">
        <v>313006</v>
      </c>
      <c r="B442" s="48">
        <v>3</v>
      </c>
      <c r="C442" t="s">
        <v>1208</v>
      </c>
      <c r="D442">
        <v>145057.35</v>
      </c>
    </row>
    <row r="443" spans="1:4" x14ac:dyDescent="0.25">
      <c r="A443">
        <v>317007</v>
      </c>
      <c r="B443" s="48">
        <v>3</v>
      </c>
      <c r="C443" t="s">
        <v>1316</v>
      </c>
      <c r="D443">
        <v>144290.9</v>
      </c>
    </row>
    <row r="444" spans="1:4" x14ac:dyDescent="0.25">
      <c r="A444">
        <v>315003</v>
      </c>
      <c r="B444" s="48">
        <v>3</v>
      </c>
      <c r="C444" t="s">
        <v>1251</v>
      </c>
      <c r="D444">
        <v>143209</v>
      </c>
    </row>
    <row r="445" spans="1:4" x14ac:dyDescent="0.25">
      <c r="A445">
        <v>314015</v>
      </c>
      <c r="B445" s="48">
        <v>3</v>
      </c>
      <c r="C445" t="s">
        <v>1248</v>
      </c>
      <c r="D445">
        <v>141356.12</v>
      </c>
    </row>
    <row r="446" spans="1:4" x14ac:dyDescent="0.25">
      <c r="A446">
        <v>313018</v>
      </c>
      <c r="B446" s="48">
        <v>3</v>
      </c>
      <c r="C446" t="s">
        <v>1220</v>
      </c>
      <c r="D446">
        <v>140015.85</v>
      </c>
    </row>
    <row r="447" spans="1:4" x14ac:dyDescent="0.25">
      <c r="A447">
        <v>315055</v>
      </c>
      <c r="B447" s="48">
        <v>3</v>
      </c>
      <c r="C447" t="s">
        <v>1288</v>
      </c>
      <c r="D447">
        <v>139371.18</v>
      </c>
    </row>
    <row r="448" spans="1:4" x14ac:dyDescent="0.25">
      <c r="A448">
        <v>314013</v>
      </c>
      <c r="B448" s="48">
        <v>3</v>
      </c>
      <c r="C448" t="s">
        <v>1246</v>
      </c>
      <c r="D448">
        <v>139188.22999999998</v>
      </c>
    </row>
    <row r="449" spans="1:4" x14ac:dyDescent="0.25">
      <c r="A449">
        <v>313022</v>
      </c>
      <c r="B449" s="48">
        <v>3</v>
      </c>
      <c r="C449" t="s">
        <v>1224</v>
      </c>
      <c r="D449">
        <v>137914.76</v>
      </c>
    </row>
    <row r="450" spans="1:4" x14ac:dyDescent="0.25">
      <c r="A450">
        <v>314014</v>
      </c>
      <c r="B450" s="48">
        <v>3</v>
      </c>
      <c r="C450" t="s">
        <v>1247</v>
      </c>
      <c r="D450">
        <v>137079.74</v>
      </c>
    </row>
    <row r="451" spans="1:4" x14ac:dyDescent="0.25">
      <c r="A451">
        <v>313014</v>
      </c>
      <c r="B451" s="48">
        <v>3</v>
      </c>
      <c r="C451" t="s">
        <v>1216</v>
      </c>
      <c r="D451">
        <v>131308.9</v>
      </c>
    </row>
    <row r="452" spans="1:4" x14ac:dyDescent="0.25">
      <c r="A452">
        <v>317008</v>
      </c>
      <c r="B452" s="48">
        <v>3</v>
      </c>
      <c r="C452" t="s">
        <v>1317</v>
      </c>
      <c r="D452">
        <v>127198</v>
      </c>
    </row>
    <row r="453" spans="1:4" x14ac:dyDescent="0.25">
      <c r="A453">
        <v>315017</v>
      </c>
      <c r="B453" s="48">
        <v>3</v>
      </c>
      <c r="C453" t="s">
        <v>1262</v>
      </c>
      <c r="D453">
        <v>126832</v>
      </c>
    </row>
    <row r="454" spans="1:4" x14ac:dyDescent="0.25">
      <c r="A454">
        <v>315015</v>
      </c>
      <c r="B454" s="48">
        <v>3</v>
      </c>
      <c r="C454" t="s">
        <v>1260</v>
      </c>
      <c r="D454">
        <v>123816.26000000001</v>
      </c>
    </row>
    <row r="455" spans="1:4" x14ac:dyDescent="0.25">
      <c r="A455">
        <v>317028</v>
      </c>
      <c r="B455" s="48">
        <v>3</v>
      </c>
      <c r="C455" t="s">
        <v>1329</v>
      </c>
      <c r="D455">
        <v>122313.94</v>
      </c>
    </row>
    <row r="456" spans="1:4" x14ac:dyDescent="0.25">
      <c r="A456">
        <v>316009</v>
      </c>
      <c r="B456" s="48">
        <v>3</v>
      </c>
      <c r="C456" t="s">
        <v>1293</v>
      </c>
      <c r="D456">
        <v>119254.32</v>
      </c>
    </row>
    <row r="457" spans="1:4" x14ac:dyDescent="0.25">
      <c r="A457">
        <v>316011</v>
      </c>
      <c r="B457" s="48">
        <v>3</v>
      </c>
      <c r="C457" t="s">
        <v>1294</v>
      </c>
      <c r="D457">
        <v>116931.76999999999</v>
      </c>
    </row>
    <row r="458" spans="1:4" x14ac:dyDescent="0.25">
      <c r="A458">
        <v>312008</v>
      </c>
      <c r="B458" s="48">
        <v>3</v>
      </c>
      <c r="C458" t="s">
        <v>1197</v>
      </c>
      <c r="D458">
        <v>113834</v>
      </c>
    </row>
    <row r="459" spans="1:4" x14ac:dyDescent="0.25">
      <c r="A459">
        <v>315025</v>
      </c>
      <c r="B459" s="48">
        <v>3</v>
      </c>
      <c r="C459" t="s">
        <v>1269</v>
      </c>
      <c r="D459">
        <v>113531</v>
      </c>
    </row>
    <row r="460" spans="1:4" x14ac:dyDescent="0.25">
      <c r="A460">
        <v>315029</v>
      </c>
      <c r="B460" s="48">
        <v>3</v>
      </c>
      <c r="C460" t="s">
        <v>1272</v>
      </c>
      <c r="D460">
        <v>105654.45</v>
      </c>
    </row>
    <row r="461" spans="1:4" x14ac:dyDescent="0.25">
      <c r="A461">
        <v>316004</v>
      </c>
      <c r="B461" s="48">
        <v>3</v>
      </c>
      <c r="C461" t="s">
        <v>1192</v>
      </c>
      <c r="D461">
        <v>104672.85</v>
      </c>
    </row>
    <row r="462" spans="1:4" x14ac:dyDescent="0.25">
      <c r="A462">
        <v>316008</v>
      </c>
      <c r="B462" s="48">
        <v>3</v>
      </c>
      <c r="C462" t="s">
        <v>1292</v>
      </c>
      <c r="D462">
        <v>102364.45999999999</v>
      </c>
    </row>
    <row r="463" spans="1:4" x14ac:dyDescent="0.25">
      <c r="A463">
        <v>317039</v>
      </c>
      <c r="B463" s="48">
        <v>3</v>
      </c>
      <c r="C463" t="s">
        <v>1334</v>
      </c>
      <c r="D463">
        <v>100176.65</v>
      </c>
    </row>
    <row r="464" spans="1:4" x14ac:dyDescent="0.25">
      <c r="A464">
        <v>317015</v>
      </c>
      <c r="B464" s="48">
        <v>3</v>
      </c>
      <c r="C464" t="s">
        <v>1321</v>
      </c>
      <c r="D464">
        <v>97466.33</v>
      </c>
    </row>
    <row r="465" spans="1:4" x14ac:dyDescent="0.25">
      <c r="A465">
        <v>314006</v>
      </c>
      <c r="B465" s="48">
        <v>3</v>
      </c>
      <c r="C465" t="s">
        <v>1240</v>
      </c>
      <c r="D465">
        <v>94942.38</v>
      </c>
    </row>
    <row r="466" spans="1:4" x14ac:dyDescent="0.25">
      <c r="A466">
        <v>316029</v>
      </c>
      <c r="B466" s="48">
        <v>3</v>
      </c>
      <c r="C466" t="s">
        <v>1305</v>
      </c>
      <c r="D466">
        <v>91800</v>
      </c>
    </row>
    <row r="467" spans="1:4" x14ac:dyDescent="0.25">
      <c r="A467">
        <v>313019</v>
      </c>
      <c r="B467" s="48">
        <v>3</v>
      </c>
      <c r="C467" t="s">
        <v>1221</v>
      </c>
      <c r="D467">
        <v>91590</v>
      </c>
    </row>
    <row r="468" spans="1:4" x14ac:dyDescent="0.25">
      <c r="A468">
        <v>315028</v>
      </c>
      <c r="B468" s="48">
        <v>3</v>
      </c>
      <c r="C468" t="s">
        <v>1050</v>
      </c>
      <c r="D468">
        <v>90153</v>
      </c>
    </row>
    <row r="469" spans="1:4" x14ac:dyDescent="0.25">
      <c r="A469">
        <v>317048</v>
      </c>
      <c r="B469" s="48">
        <v>3</v>
      </c>
      <c r="C469" t="s">
        <v>1341</v>
      </c>
      <c r="D469">
        <v>87769.1</v>
      </c>
    </row>
    <row r="470" spans="1:4" x14ac:dyDescent="0.25">
      <c r="A470">
        <v>317025</v>
      </c>
      <c r="B470" s="48">
        <v>3</v>
      </c>
      <c r="C470" t="s">
        <v>1327</v>
      </c>
      <c r="D470">
        <v>86860.1</v>
      </c>
    </row>
    <row r="471" spans="1:4" x14ac:dyDescent="0.25">
      <c r="A471">
        <v>317023</v>
      </c>
      <c r="B471" s="48">
        <v>3</v>
      </c>
      <c r="C471" t="s">
        <v>1325</v>
      </c>
      <c r="D471">
        <v>85320.3</v>
      </c>
    </row>
    <row r="472" spans="1:4" x14ac:dyDescent="0.25">
      <c r="A472">
        <v>316033</v>
      </c>
      <c r="B472" s="48">
        <v>3</v>
      </c>
      <c r="C472" t="s">
        <v>1307</v>
      </c>
      <c r="D472">
        <v>78458.720000000001</v>
      </c>
    </row>
    <row r="473" spans="1:4" x14ac:dyDescent="0.25">
      <c r="A473">
        <v>312010</v>
      </c>
      <c r="B473" s="48">
        <v>3</v>
      </c>
      <c r="C473" t="s">
        <v>1199</v>
      </c>
      <c r="D473">
        <v>78201.010000000009</v>
      </c>
    </row>
    <row r="474" spans="1:4" x14ac:dyDescent="0.25">
      <c r="A474">
        <v>314002</v>
      </c>
      <c r="B474" s="48">
        <v>3</v>
      </c>
      <c r="C474" t="s">
        <v>1236</v>
      </c>
      <c r="D474">
        <v>75552.97</v>
      </c>
    </row>
    <row r="475" spans="1:4" x14ac:dyDescent="0.25">
      <c r="A475">
        <v>313013</v>
      </c>
      <c r="B475" s="48">
        <v>3</v>
      </c>
      <c r="C475" t="s">
        <v>1215</v>
      </c>
      <c r="D475">
        <v>73832.070000000007</v>
      </c>
    </row>
    <row r="476" spans="1:4" x14ac:dyDescent="0.25">
      <c r="A476">
        <v>317022</v>
      </c>
      <c r="B476" s="48">
        <v>3</v>
      </c>
      <c r="C476" t="s">
        <v>1324</v>
      </c>
      <c r="D476">
        <v>73588.92</v>
      </c>
    </row>
    <row r="477" spans="1:4" x14ac:dyDescent="0.25">
      <c r="A477">
        <v>315035</v>
      </c>
      <c r="B477" s="48">
        <v>3</v>
      </c>
      <c r="C477" t="s">
        <v>1278</v>
      </c>
      <c r="D477">
        <v>73083</v>
      </c>
    </row>
    <row r="478" spans="1:4" x14ac:dyDescent="0.25">
      <c r="A478">
        <v>315022</v>
      </c>
      <c r="B478" s="48">
        <v>3</v>
      </c>
      <c r="C478" t="s">
        <v>1267</v>
      </c>
      <c r="D478">
        <v>72151.95</v>
      </c>
    </row>
    <row r="479" spans="1:4" x14ac:dyDescent="0.25">
      <c r="A479">
        <v>317042</v>
      </c>
      <c r="B479" s="48">
        <v>3</v>
      </c>
      <c r="C479" t="s">
        <v>1336</v>
      </c>
      <c r="D479">
        <v>69546.62</v>
      </c>
    </row>
    <row r="480" spans="1:4" x14ac:dyDescent="0.25">
      <c r="A480">
        <v>317011</v>
      </c>
      <c r="B480" s="48">
        <v>3</v>
      </c>
      <c r="C480" t="s">
        <v>1319</v>
      </c>
      <c r="D480">
        <v>68235.34</v>
      </c>
    </row>
    <row r="481" spans="1:4" x14ac:dyDescent="0.25">
      <c r="A481">
        <v>316021</v>
      </c>
      <c r="B481" s="48">
        <v>3</v>
      </c>
      <c r="C481" t="s">
        <v>1298</v>
      </c>
      <c r="D481">
        <v>66640.100000000006</v>
      </c>
    </row>
    <row r="482" spans="1:4" x14ac:dyDescent="0.25">
      <c r="A482">
        <v>316028</v>
      </c>
      <c r="B482" s="48">
        <v>3</v>
      </c>
      <c r="C482" t="s">
        <v>1304</v>
      </c>
      <c r="D482">
        <v>66513.61</v>
      </c>
    </row>
    <row r="483" spans="1:4" x14ac:dyDescent="0.25">
      <c r="A483">
        <v>317010</v>
      </c>
      <c r="B483" s="48">
        <v>3</v>
      </c>
      <c r="C483" t="s">
        <v>1318</v>
      </c>
      <c r="D483">
        <v>60395.8</v>
      </c>
    </row>
    <row r="484" spans="1:4" x14ac:dyDescent="0.25">
      <c r="A484">
        <v>312004</v>
      </c>
      <c r="B484" s="48">
        <v>3</v>
      </c>
      <c r="C484" t="s">
        <v>1193</v>
      </c>
      <c r="D484">
        <v>59193.85</v>
      </c>
    </row>
    <row r="485" spans="1:4" x14ac:dyDescent="0.25">
      <c r="A485">
        <v>317078</v>
      </c>
      <c r="B485" s="48">
        <v>3</v>
      </c>
      <c r="C485" t="s">
        <v>703</v>
      </c>
      <c r="D485">
        <v>59061.789999999994</v>
      </c>
    </row>
    <row r="486" spans="1:4" x14ac:dyDescent="0.25">
      <c r="A486">
        <v>312006</v>
      </c>
      <c r="B486" s="48">
        <v>3</v>
      </c>
      <c r="C486" t="s">
        <v>1195</v>
      </c>
      <c r="D486">
        <v>57785.05</v>
      </c>
    </row>
    <row r="487" spans="1:4" x14ac:dyDescent="0.25">
      <c r="A487">
        <v>313033</v>
      </c>
      <c r="B487" s="48">
        <v>3</v>
      </c>
      <c r="C487" t="s">
        <v>1232</v>
      </c>
      <c r="D487">
        <v>57698</v>
      </c>
    </row>
    <row r="488" spans="1:4" x14ac:dyDescent="0.25">
      <c r="A488">
        <v>313016</v>
      </c>
      <c r="B488" s="48">
        <v>3</v>
      </c>
      <c r="C488" t="s">
        <v>1218</v>
      </c>
      <c r="D488">
        <v>57479.03</v>
      </c>
    </row>
    <row r="489" spans="1:4" x14ac:dyDescent="0.25">
      <c r="A489">
        <v>317076</v>
      </c>
      <c r="B489" s="48">
        <v>3</v>
      </c>
      <c r="C489" t="s">
        <v>1349</v>
      </c>
      <c r="D489">
        <v>54382</v>
      </c>
    </row>
    <row r="490" spans="1:4" x14ac:dyDescent="0.25">
      <c r="A490">
        <v>312003</v>
      </c>
      <c r="B490" s="48">
        <v>3</v>
      </c>
      <c r="C490" t="s">
        <v>1192</v>
      </c>
      <c r="D490">
        <v>51874.119999999995</v>
      </c>
    </row>
    <row r="491" spans="1:4" x14ac:dyDescent="0.25">
      <c r="A491">
        <v>317019</v>
      </c>
      <c r="B491" s="48">
        <v>3</v>
      </c>
      <c r="C491" t="s">
        <v>1296</v>
      </c>
      <c r="D491">
        <v>48856.229999999996</v>
      </c>
    </row>
    <row r="492" spans="1:4" x14ac:dyDescent="0.25">
      <c r="A492">
        <v>312007</v>
      </c>
      <c r="B492" s="48">
        <v>3</v>
      </c>
      <c r="C492" t="s">
        <v>1196</v>
      </c>
      <c r="D492">
        <v>47296.97</v>
      </c>
    </row>
    <row r="493" spans="1:4" x14ac:dyDescent="0.25">
      <c r="A493">
        <v>317033</v>
      </c>
      <c r="B493" s="48">
        <v>3</v>
      </c>
      <c r="C493" t="s">
        <v>1332</v>
      </c>
      <c r="D493">
        <v>46400</v>
      </c>
    </row>
    <row r="494" spans="1:4" x14ac:dyDescent="0.25">
      <c r="A494">
        <v>317032</v>
      </c>
      <c r="B494" s="48">
        <v>3</v>
      </c>
      <c r="C494" t="s">
        <v>1331</v>
      </c>
      <c r="D494">
        <v>44248.880000000005</v>
      </c>
    </row>
    <row r="495" spans="1:4" x14ac:dyDescent="0.25">
      <c r="A495">
        <v>314011</v>
      </c>
      <c r="B495" s="48">
        <v>3</v>
      </c>
      <c r="C495" t="s">
        <v>1244</v>
      </c>
      <c r="D495">
        <v>44073.759999999995</v>
      </c>
    </row>
    <row r="496" spans="1:4" x14ac:dyDescent="0.25">
      <c r="A496">
        <v>315002</v>
      </c>
      <c r="B496" s="48">
        <v>3</v>
      </c>
      <c r="C496" t="s">
        <v>1093</v>
      </c>
      <c r="D496">
        <v>43780.34</v>
      </c>
    </row>
    <row r="497" spans="1:4" x14ac:dyDescent="0.25">
      <c r="A497">
        <v>313038</v>
      </c>
      <c r="B497" s="48">
        <v>3</v>
      </c>
      <c r="C497" t="s">
        <v>1233</v>
      </c>
      <c r="D497">
        <v>42079.97</v>
      </c>
    </row>
    <row r="498" spans="1:4" x14ac:dyDescent="0.25">
      <c r="A498">
        <v>317003</v>
      </c>
      <c r="B498" s="48">
        <v>3</v>
      </c>
      <c r="C498" t="s">
        <v>1314</v>
      </c>
      <c r="D498">
        <v>40870.31</v>
      </c>
    </row>
    <row r="499" spans="1:4" x14ac:dyDescent="0.25">
      <c r="A499">
        <v>317043</v>
      </c>
      <c r="B499" s="48">
        <v>3</v>
      </c>
      <c r="C499" t="s">
        <v>1337</v>
      </c>
      <c r="D499">
        <v>40184.82</v>
      </c>
    </row>
    <row r="500" spans="1:4" x14ac:dyDescent="0.25">
      <c r="A500">
        <v>313004</v>
      </c>
      <c r="B500" s="48">
        <v>3</v>
      </c>
      <c r="C500" t="s">
        <v>1206</v>
      </c>
      <c r="D500">
        <v>39964.97</v>
      </c>
    </row>
    <row r="501" spans="1:4" x14ac:dyDescent="0.25">
      <c r="A501">
        <v>317047</v>
      </c>
      <c r="B501" s="48">
        <v>3</v>
      </c>
      <c r="C501" t="s">
        <v>1340</v>
      </c>
      <c r="D501">
        <v>38016.379999999997</v>
      </c>
    </row>
    <row r="502" spans="1:4" x14ac:dyDescent="0.25">
      <c r="A502">
        <v>317021</v>
      </c>
      <c r="B502" s="48">
        <v>3</v>
      </c>
      <c r="C502" t="s">
        <v>1323</v>
      </c>
      <c r="D502">
        <v>37203.96</v>
      </c>
    </row>
    <row r="503" spans="1:4" x14ac:dyDescent="0.25">
      <c r="A503">
        <v>317017</v>
      </c>
      <c r="B503" s="48">
        <v>3</v>
      </c>
      <c r="C503" t="s">
        <v>1322</v>
      </c>
      <c r="D503">
        <v>35277.19</v>
      </c>
    </row>
    <row r="504" spans="1:4" x14ac:dyDescent="0.25">
      <c r="A504">
        <v>317046</v>
      </c>
      <c r="B504" s="48">
        <v>3</v>
      </c>
      <c r="C504" t="s">
        <v>1339</v>
      </c>
      <c r="D504">
        <v>35260.5</v>
      </c>
    </row>
    <row r="505" spans="1:4" x14ac:dyDescent="0.25">
      <c r="A505">
        <v>317075</v>
      </c>
      <c r="B505" s="48">
        <v>3</v>
      </c>
      <c r="C505" t="s">
        <v>1348</v>
      </c>
      <c r="D505">
        <v>34867.07</v>
      </c>
    </row>
    <row r="506" spans="1:4" x14ac:dyDescent="0.25">
      <c r="A506">
        <v>317068</v>
      </c>
      <c r="B506" s="48">
        <v>3</v>
      </c>
      <c r="C506" t="s">
        <v>160</v>
      </c>
      <c r="D506">
        <v>33400</v>
      </c>
    </row>
    <row r="507" spans="1:4" x14ac:dyDescent="0.25">
      <c r="A507">
        <v>317041</v>
      </c>
      <c r="B507" s="48">
        <v>3</v>
      </c>
      <c r="C507" t="s">
        <v>1335</v>
      </c>
      <c r="D507">
        <v>33106.630000000005</v>
      </c>
    </row>
    <row r="508" spans="1:4" x14ac:dyDescent="0.25">
      <c r="A508">
        <v>317024</v>
      </c>
      <c r="B508" s="48">
        <v>3</v>
      </c>
      <c r="C508" t="s">
        <v>1326</v>
      </c>
      <c r="D508">
        <v>30800</v>
      </c>
    </row>
    <row r="509" spans="1:4" x14ac:dyDescent="0.25">
      <c r="A509">
        <v>313015</v>
      </c>
      <c r="B509" s="48">
        <v>3</v>
      </c>
      <c r="C509" t="s">
        <v>1217</v>
      </c>
      <c r="D509">
        <v>29775.47</v>
      </c>
    </row>
    <row r="510" spans="1:4" x14ac:dyDescent="0.25">
      <c r="A510">
        <v>316023</v>
      </c>
      <c r="B510" s="48">
        <v>3</v>
      </c>
      <c r="C510" t="s">
        <v>1300</v>
      </c>
      <c r="D510">
        <v>28813.96</v>
      </c>
    </row>
    <row r="511" spans="1:4" x14ac:dyDescent="0.25">
      <c r="A511">
        <v>316038</v>
      </c>
      <c r="B511" s="48">
        <v>3</v>
      </c>
      <c r="C511" t="s">
        <v>1310</v>
      </c>
      <c r="D511">
        <v>27212</v>
      </c>
    </row>
    <row r="512" spans="1:4" x14ac:dyDescent="0.25">
      <c r="A512">
        <v>316003</v>
      </c>
      <c r="B512" s="48">
        <v>3</v>
      </c>
      <c r="C512" t="s">
        <v>1093</v>
      </c>
      <c r="D512">
        <v>27200</v>
      </c>
    </row>
    <row r="513" spans="1:4" x14ac:dyDescent="0.25">
      <c r="A513">
        <v>316025</v>
      </c>
      <c r="B513" s="48">
        <v>3</v>
      </c>
      <c r="C513" t="s">
        <v>995</v>
      </c>
      <c r="D513">
        <v>26800</v>
      </c>
    </row>
    <row r="514" spans="1:4" x14ac:dyDescent="0.25">
      <c r="A514">
        <v>317029</v>
      </c>
      <c r="B514" s="48">
        <v>3</v>
      </c>
      <c r="C514" t="s">
        <v>1330</v>
      </c>
      <c r="D514">
        <v>24300</v>
      </c>
    </row>
    <row r="515" spans="1:4" x14ac:dyDescent="0.25">
      <c r="A515">
        <v>316035</v>
      </c>
      <c r="B515" s="48">
        <v>3</v>
      </c>
      <c r="C515" t="s">
        <v>1308</v>
      </c>
      <c r="D515">
        <v>24187.84</v>
      </c>
    </row>
    <row r="516" spans="1:4" x14ac:dyDescent="0.25">
      <c r="A516">
        <v>313009</v>
      </c>
      <c r="B516" s="48">
        <v>3</v>
      </c>
      <c r="C516" t="s">
        <v>1211</v>
      </c>
      <c r="D516">
        <v>22916</v>
      </c>
    </row>
    <row r="517" spans="1:4" x14ac:dyDescent="0.25">
      <c r="A517">
        <v>317050</v>
      </c>
      <c r="B517" s="48">
        <v>3</v>
      </c>
      <c r="C517" t="s">
        <v>1160</v>
      </c>
      <c r="D517">
        <v>21822</v>
      </c>
    </row>
    <row r="518" spans="1:4" x14ac:dyDescent="0.25">
      <c r="A518">
        <v>314003</v>
      </c>
      <c r="B518" s="48">
        <v>3</v>
      </c>
      <c r="C518" t="s">
        <v>1237</v>
      </c>
      <c r="D518">
        <v>21254.2</v>
      </c>
    </row>
    <row r="519" spans="1:4" x14ac:dyDescent="0.25">
      <c r="A519">
        <v>317012</v>
      </c>
      <c r="B519" s="48">
        <v>3</v>
      </c>
      <c r="C519" t="s">
        <v>1320</v>
      </c>
      <c r="D519">
        <v>20430.78</v>
      </c>
    </row>
    <row r="520" spans="1:4" x14ac:dyDescent="0.25">
      <c r="A520">
        <v>316006</v>
      </c>
      <c r="B520" s="48">
        <v>3</v>
      </c>
      <c r="C520" t="s">
        <v>1290</v>
      </c>
      <c r="D520">
        <v>18000</v>
      </c>
    </row>
    <row r="521" spans="1:4" x14ac:dyDescent="0.25">
      <c r="A521">
        <v>317054</v>
      </c>
      <c r="B521" s="48">
        <v>3</v>
      </c>
      <c r="C521" t="s">
        <v>1344</v>
      </c>
      <c r="D521">
        <v>17800</v>
      </c>
    </row>
    <row r="522" spans="1:4" x14ac:dyDescent="0.25">
      <c r="A522">
        <v>313041</v>
      </c>
      <c r="B522" s="48">
        <v>3</v>
      </c>
      <c r="C522" t="s">
        <v>1234</v>
      </c>
      <c r="D522">
        <v>16443</v>
      </c>
    </row>
    <row r="523" spans="1:4" x14ac:dyDescent="0.25">
      <c r="A523">
        <v>316007</v>
      </c>
      <c r="B523" s="48">
        <v>3</v>
      </c>
      <c r="C523" t="s">
        <v>1291</v>
      </c>
      <c r="D523">
        <v>16270</v>
      </c>
    </row>
    <row r="524" spans="1:4" x14ac:dyDescent="0.25">
      <c r="A524">
        <v>312002</v>
      </c>
      <c r="B524" s="48">
        <v>3</v>
      </c>
      <c r="C524" t="s">
        <v>1191</v>
      </c>
      <c r="D524">
        <v>15554.99</v>
      </c>
    </row>
    <row r="525" spans="1:4" x14ac:dyDescent="0.25">
      <c r="A525">
        <v>312009</v>
      </c>
      <c r="B525" s="48">
        <v>3</v>
      </c>
      <c r="C525" t="s">
        <v>1198</v>
      </c>
      <c r="D525">
        <v>13570</v>
      </c>
    </row>
    <row r="526" spans="1:4" x14ac:dyDescent="0.25">
      <c r="A526">
        <v>312012</v>
      </c>
      <c r="B526" s="48">
        <v>3</v>
      </c>
      <c r="C526" t="s">
        <v>1200</v>
      </c>
      <c r="D526">
        <v>12713</v>
      </c>
    </row>
    <row r="527" spans="1:4" x14ac:dyDescent="0.25">
      <c r="A527">
        <v>316024</v>
      </c>
      <c r="B527" s="48">
        <v>3</v>
      </c>
      <c r="C527" t="s">
        <v>1301</v>
      </c>
      <c r="D527">
        <v>8869.74</v>
      </c>
    </row>
    <row r="528" spans="1:4" x14ac:dyDescent="0.25">
      <c r="A528">
        <v>317062</v>
      </c>
      <c r="B528" s="48">
        <v>3</v>
      </c>
      <c r="C528" t="s">
        <v>1706</v>
      </c>
      <c r="D528">
        <v>7000</v>
      </c>
    </row>
    <row r="529" spans="1:4" x14ac:dyDescent="0.25">
      <c r="A529">
        <v>316066</v>
      </c>
      <c r="B529" s="48">
        <v>3</v>
      </c>
      <c r="C529" t="s">
        <v>749</v>
      </c>
      <c r="D529">
        <v>6900</v>
      </c>
    </row>
    <row r="530" spans="1:4" x14ac:dyDescent="0.25">
      <c r="A530">
        <v>317009</v>
      </c>
      <c r="B530" s="48">
        <v>3</v>
      </c>
      <c r="C530" t="s">
        <v>1641</v>
      </c>
      <c r="D530">
        <v>6103</v>
      </c>
    </row>
    <row r="531" spans="1:4" x14ac:dyDescent="0.25">
      <c r="A531">
        <v>316065</v>
      </c>
      <c r="B531" s="48">
        <v>3</v>
      </c>
      <c r="C531" t="s">
        <v>1610</v>
      </c>
      <c r="D531">
        <v>5900</v>
      </c>
    </row>
    <row r="532" spans="1:4" x14ac:dyDescent="0.25">
      <c r="A532">
        <v>317013</v>
      </c>
      <c r="B532" s="48">
        <v>3</v>
      </c>
      <c r="C532" t="s">
        <v>1240</v>
      </c>
      <c r="D532">
        <v>1300</v>
      </c>
    </row>
    <row r="533" spans="1:4" x14ac:dyDescent="0.25">
      <c r="A533">
        <v>418001</v>
      </c>
      <c r="B533" s="48">
        <v>4</v>
      </c>
      <c r="C533" t="s">
        <v>1350</v>
      </c>
      <c r="D533">
        <v>252594825.94000006</v>
      </c>
    </row>
    <row r="534" spans="1:4" x14ac:dyDescent="0.25">
      <c r="A534">
        <v>419001</v>
      </c>
      <c r="B534" s="48">
        <v>4</v>
      </c>
      <c r="C534" t="s">
        <v>1372</v>
      </c>
      <c r="D534">
        <v>96493811.829999983</v>
      </c>
    </row>
    <row r="535" spans="1:4" x14ac:dyDescent="0.25">
      <c r="A535">
        <v>422001</v>
      </c>
      <c r="B535" s="48">
        <v>4</v>
      </c>
      <c r="C535" t="s">
        <v>1407</v>
      </c>
      <c r="D535">
        <v>93287374.75999999</v>
      </c>
    </row>
    <row r="536" spans="1:4" x14ac:dyDescent="0.25">
      <c r="A536">
        <v>420001</v>
      </c>
      <c r="B536" s="48">
        <v>4</v>
      </c>
      <c r="C536" t="s">
        <v>1389</v>
      </c>
      <c r="D536">
        <v>66602830.339999996</v>
      </c>
    </row>
    <row r="537" spans="1:4" x14ac:dyDescent="0.25">
      <c r="A537">
        <v>426001</v>
      </c>
      <c r="B537" s="48">
        <v>4</v>
      </c>
      <c r="C537" t="s">
        <v>1457</v>
      </c>
      <c r="D537">
        <v>15448566.289999999</v>
      </c>
    </row>
    <row r="538" spans="1:4" x14ac:dyDescent="0.25">
      <c r="A538">
        <v>419034</v>
      </c>
      <c r="B538" s="48">
        <v>4</v>
      </c>
      <c r="C538" t="s">
        <v>1387</v>
      </c>
      <c r="D538">
        <v>9958740</v>
      </c>
    </row>
    <row r="539" spans="1:4" x14ac:dyDescent="0.25">
      <c r="A539">
        <v>423001</v>
      </c>
      <c r="B539" s="48">
        <v>4</v>
      </c>
      <c r="C539" t="s">
        <v>1434</v>
      </c>
      <c r="D539">
        <v>7849231.3899999997</v>
      </c>
    </row>
    <row r="540" spans="1:4" x14ac:dyDescent="0.25">
      <c r="A540">
        <v>424001</v>
      </c>
      <c r="B540" s="48">
        <v>4</v>
      </c>
      <c r="C540" t="s">
        <v>1454</v>
      </c>
      <c r="D540">
        <v>4030539.24</v>
      </c>
    </row>
    <row r="541" spans="1:4" x14ac:dyDescent="0.25">
      <c r="A541">
        <v>424002</v>
      </c>
      <c r="B541" s="48">
        <v>4</v>
      </c>
      <c r="C541" t="s">
        <v>1455</v>
      </c>
      <c r="D541">
        <v>3306210</v>
      </c>
    </row>
    <row r="542" spans="1:4" x14ac:dyDescent="0.25">
      <c r="A542">
        <v>420023</v>
      </c>
      <c r="B542" s="48">
        <v>4</v>
      </c>
      <c r="C542" t="s">
        <v>1397</v>
      </c>
      <c r="D542">
        <v>2393022</v>
      </c>
    </row>
    <row r="543" spans="1:4" x14ac:dyDescent="0.25">
      <c r="A543">
        <v>418024</v>
      </c>
      <c r="B543" s="48">
        <v>4</v>
      </c>
      <c r="C543" t="s">
        <v>1370</v>
      </c>
      <c r="D543">
        <v>2321922</v>
      </c>
    </row>
    <row r="544" spans="1:4" x14ac:dyDescent="0.25">
      <c r="A544">
        <v>418020</v>
      </c>
      <c r="B544" s="48">
        <v>4</v>
      </c>
      <c r="C544" t="s">
        <v>1367</v>
      </c>
      <c r="D544">
        <v>1183028</v>
      </c>
    </row>
    <row r="545" spans="1:4" x14ac:dyDescent="0.25">
      <c r="A545">
        <v>422009</v>
      </c>
      <c r="B545" s="48">
        <v>4</v>
      </c>
      <c r="C545" t="s">
        <v>1414</v>
      </c>
      <c r="D545">
        <v>1115314.73</v>
      </c>
    </row>
    <row r="546" spans="1:4" x14ac:dyDescent="0.25">
      <c r="A546">
        <v>426002</v>
      </c>
      <c r="B546" s="48">
        <v>4</v>
      </c>
      <c r="C546" t="s">
        <v>1458</v>
      </c>
      <c r="D546">
        <v>1039748.36</v>
      </c>
    </row>
    <row r="547" spans="1:4" x14ac:dyDescent="0.25">
      <c r="A547">
        <v>422019</v>
      </c>
      <c r="B547" s="48">
        <v>4</v>
      </c>
      <c r="C547" t="s">
        <v>1424</v>
      </c>
      <c r="D547">
        <v>884319.46</v>
      </c>
    </row>
    <row r="548" spans="1:4" x14ac:dyDescent="0.25">
      <c r="A548">
        <v>422012</v>
      </c>
      <c r="B548" s="48">
        <v>4</v>
      </c>
      <c r="C548" t="s">
        <v>1417</v>
      </c>
      <c r="D548">
        <v>797619.19999999995</v>
      </c>
    </row>
    <row r="549" spans="1:4" x14ac:dyDescent="0.25">
      <c r="A549">
        <v>422014</v>
      </c>
      <c r="B549" s="48">
        <v>4</v>
      </c>
      <c r="C549" t="s">
        <v>1419</v>
      </c>
      <c r="D549">
        <v>727177.32000000007</v>
      </c>
    </row>
    <row r="550" spans="1:4" x14ac:dyDescent="0.25">
      <c r="A550">
        <v>422005</v>
      </c>
      <c r="B550" s="48">
        <v>4</v>
      </c>
      <c r="C550" t="s">
        <v>1410</v>
      </c>
      <c r="D550">
        <v>721193.27</v>
      </c>
    </row>
    <row r="551" spans="1:4" x14ac:dyDescent="0.25">
      <c r="A551">
        <v>426029</v>
      </c>
      <c r="B551" s="48">
        <v>4</v>
      </c>
      <c r="C551" t="s">
        <v>1472</v>
      </c>
      <c r="D551">
        <v>703728</v>
      </c>
    </row>
    <row r="552" spans="1:4" x14ac:dyDescent="0.25">
      <c r="A552">
        <v>419009</v>
      </c>
      <c r="B552" s="48">
        <v>4</v>
      </c>
      <c r="C552" t="s">
        <v>1376</v>
      </c>
      <c r="D552">
        <v>682795.37</v>
      </c>
    </row>
    <row r="553" spans="1:4" x14ac:dyDescent="0.25">
      <c r="A553">
        <v>418017</v>
      </c>
      <c r="B553" s="48">
        <v>4</v>
      </c>
      <c r="C553" t="s">
        <v>1365</v>
      </c>
      <c r="D553">
        <v>650329</v>
      </c>
    </row>
    <row r="554" spans="1:4" x14ac:dyDescent="0.25">
      <c r="A554">
        <v>422008</v>
      </c>
      <c r="B554" s="48">
        <v>4</v>
      </c>
      <c r="C554" t="s">
        <v>1413</v>
      </c>
      <c r="D554">
        <v>559190.79</v>
      </c>
    </row>
    <row r="555" spans="1:4" x14ac:dyDescent="0.25">
      <c r="A555">
        <v>421004</v>
      </c>
      <c r="B555" s="48">
        <v>4</v>
      </c>
      <c r="C555" t="s">
        <v>1403</v>
      </c>
      <c r="D555">
        <v>471968.44</v>
      </c>
    </row>
    <row r="556" spans="1:4" x14ac:dyDescent="0.25">
      <c r="A556">
        <v>422021</v>
      </c>
      <c r="B556" s="48">
        <v>4</v>
      </c>
      <c r="C556" t="s">
        <v>1426</v>
      </c>
      <c r="D556">
        <v>471086.5</v>
      </c>
    </row>
    <row r="557" spans="1:4" x14ac:dyDescent="0.25">
      <c r="A557">
        <v>423006</v>
      </c>
      <c r="B557" s="48">
        <v>4</v>
      </c>
      <c r="C557" t="s">
        <v>1436</v>
      </c>
      <c r="D557">
        <v>460087.98</v>
      </c>
    </row>
    <row r="558" spans="1:4" x14ac:dyDescent="0.25">
      <c r="A558">
        <v>423018</v>
      </c>
      <c r="B558" s="48">
        <v>4</v>
      </c>
      <c r="C558" t="s">
        <v>1446</v>
      </c>
      <c r="D558">
        <v>410515.71</v>
      </c>
    </row>
    <row r="559" spans="1:4" x14ac:dyDescent="0.25">
      <c r="A559">
        <v>421001</v>
      </c>
      <c r="B559" s="48">
        <v>4</v>
      </c>
      <c r="C559" t="s">
        <v>1401</v>
      </c>
      <c r="D559">
        <v>395190</v>
      </c>
    </row>
    <row r="560" spans="1:4" x14ac:dyDescent="0.25">
      <c r="A560">
        <v>422025</v>
      </c>
      <c r="B560" s="48">
        <v>4</v>
      </c>
      <c r="C560" t="s">
        <v>1429</v>
      </c>
      <c r="D560">
        <v>347869.11</v>
      </c>
    </row>
    <row r="561" spans="1:4" x14ac:dyDescent="0.25">
      <c r="A561">
        <v>422002</v>
      </c>
      <c r="B561" s="48">
        <v>4</v>
      </c>
      <c r="C561" t="s">
        <v>1408</v>
      </c>
      <c r="D561">
        <v>343070.61</v>
      </c>
    </row>
    <row r="562" spans="1:4" x14ac:dyDescent="0.25">
      <c r="A562">
        <v>421010</v>
      </c>
      <c r="B562" s="48">
        <v>4</v>
      </c>
      <c r="C562" t="s">
        <v>1405</v>
      </c>
      <c r="D562">
        <v>336366</v>
      </c>
    </row>
    <row r="563" spans="1:4" x14ac:dyDescent="0.25">
      <c r="A563">
        <v>422024</v>
      </c>
      <c r="B563" s="48">
        <v>4</v>
      </c>
      <c r="C563" t="s">
        <v>1428</v>
      </c>
      <c r="D563">
        <v>335604.27</v>
      </c>
    </row>
    <row r="564" spans="1:4" x14ac:dyDescent="0.25">
      <c r="A564">
        <v>423023</v>
      </c>
      <c r="B564" s="48">
        <v>4</v>
      </c>
      <c r="C564" t="s">
        <v>1449</v>
      </c>
      <c r="D564">
        <v>294854.90000000002</v>
      </c>
    </row>
    <row r="565" spans="1:4" x14ac:dyDescent="0.25">
      <c r="A565">
        <v>418008</v>
      </c>
      <c r="B565" s="48">
        <v>4</v>
      </c>
      <c r="C565" t="s">
        <v>1356</v>
      </c>
      <c r="D565">
        <v>289704</v>
      </c>
    </row>
    <row r="566" spans="1:4" x14ac:dyDescent="0.25">
      <c r="A566">
        <v>418016</v>
      </c>
      <c r="B566" s="48">
        <v>4</v>
      </c>
      <c r="C566" t="s">
        <v>1364</v>
      </c>
      <c r="D566">
        <v>288947</v>
      </c>
    </row>
    <row r="567" spans="1:4" x14ac:dyDescent="0.25">
      <c r="A567">
        <v>418002</v>
      </c>
      <c r="B567" s="48">
        <v>4</v>
      </c>
      <c r="C567" t="s">
        <v>1351</v>
      </c>
      <c r="D567">
        <v>287748.79000000004</v>
      </c>
    </row>
    <row r="568" spans="1:4" x14ac:dyDescent="0.25">
      <c r="A568">
        <v>422017</v>
      </c>
      <c r="B568" s="48">
        <v>4</v>
      </c>
      <c r="C568" t="s">
        <v>1422</v>
      </c>
      <c r="D568">
        <v>285555.45</v>
      </c>
    </row>
    <row r="569" spans="1:4" x14ac:dyDescent="0.25">
      <c r="A569">
        <v>423015</v>
      </c>
      <c r="B569" s="48">
        <v>4</v>
      </c>
      <c r="C569" t="s">
        <v>1443</v>
      </c>
      <c r="D569">
        <v>285554.58999999997</v>
      </c>
    </row>
    <row r="570" spans="1:4" x14ac:dyDescent="0.25">
      <c r="A570">
        <v>422020</v>
      </c>
      <c r="B570" s="48">
        <v>4</v>
      </c>
      <c r="C570" t="s">
        <v>1425</v>
      </c>
      <c r="D570">
        <v>285163.39</v>
      </c>
    </row>
    <row r="571" spans="1:4" x14ac:dyDescent="0.25">
      <c r="A571">
        <v>422027</v>
      </c>
      <c r="B571" s="48">
        <v>4</v>
      </c>
      <c r="C571" t="s">
        <v>1431</v>
      </c>
      <c r="D571">
        <v>279798</v>
      </c>
    </row>
    <row r="572" spans="1:4" x14ac:dyDescent="0.25">
      <c r="A572">
        <v>418014</v>
      </c>
      <c r="B572" s="48">
        <v>4</v>
      </c>
      <c r="C572" t="s">
        <v>1362</v>
      </c>
      <c r="D572">
        <v>274866.53000000003</v>
      </c>
    </row>
    <row r="573" spans="1:4" x14ac:dyDescent="0.25">
      <c r="A573">
        <v>423033</v>
      </c>
      <c r="B573" s="48">
        <v>4</v>
      </c>
      <c r="C573" t="s">
        <v>1452</v>
      </c>
      <c r="D573">
        <v>249441</v>
      </c>
    </row>
    <row r="574" spans="1:4" x14ac:dyDescent="0.25">
      <c r="A574">
        <v>423021</v>
      </c>
      <c r="B574" s="48">
        <v>4</v>
      </c>
      <c r="C574" t="s">
        <v>1448</v>
      </c>
      <c r="D574">
        <v>240947.18</v>
      </c>
    </row>
    <row r="575" spans="1:4" x14ac:dyDescent="0.25">
      <c r="A575">
        <v>422022</v>
      </c>
      <c r="B575" s="48">
        <v>4</v>
      </c>
      <c r="C575" t="s">
        <v>1427</v>
      </c>
      <c r="D575">
        <v>236832</v>
      </c>
    </row>
    <row r="576" spans="1:4" x14ac:dyDescent="0.25">
      <c r="A576">
        <v>418021</v>
      </c>
      <c r="B576" s="48">
        <v>4</v>
      </c>
      <c r="C576" t="s">
        <v>1368</v>
      </c>
      <c r="D576">
        <v>235934</v>
      </c>
    </row>
    <row r="577" spans="1:4" x14ac:dyDescent="0.25">
      <c r="A577">
        <v>422013</v>
      </c>
      <c r="B577" s="48">
        <v>4</v>
      </c>
      <c r="C577" t="s">
        <v>1418</v>
      </c>
      <c r="D577">
        <v>223132.4</v>
      </c>
    </row>
    <row r="578" spans="1:4" x14ac:dyDescent="0.25">
      <c r="A578">
        <v>423007</v>
      </c>
      <c r="B578" s="48">
        <v>4</v>
      </c>
      <c r="C578" t="s">
        <v>1437</v>
      </c>
      <c r="D578">
        <v>222321.61</v>
      </c>
    </row>
    <row r="579" spans="1:4" x14ac:dyDescent="0.25">
      <c r="A579">
        <v>422007</v>
      </c>
      <c r="B579" s="48">
        <v>4</v>
      </c>
      <c r="C579" t="s">
        <v>1412</v>
      </c>
      <c r="D579">
        <v>211873</v>
      </c>
    </row>
    <row r="580" spans="1:4" x14ac:dyDescent="0.25">
      <c r="A580">
        <v>422034</v>
      </c>
      <c r="B580" s="48">
        <v>4</v>
      </c>
      <c r="C580" t="s">
        <v>1432</v>
      </c>
      <c r="D580">
        <v>194617</v>
      </c>
    </row>
    <row r="581" spans="1:4" x14ac:dyDescent="0.25">
      <c r="A581">
        <v>423025</v>
      </c>
      <c r="B581" s="48">
        <v>4</v>
      </c>
      <c r="C581" t="s">
        <v>1451</v>
      </c>
      <c r="D581">
        <v>191646</v>
      </c>
    </row>
    <row r="582" spans="1:4" x14ac:dyDescent="0.25">
      <c r="A582">
        <v>422006</v>
      </c>
      <c r="B582" s="48">
        <v>4</v>
      </c>
      <c r="C582" t="s">
        <v>1411</v>
      </c>
      <c r="D582">
        <v>184949.16</v>
      </c>
    </row>
    <row r="583" spans="1:4" x14ac:dyDescent="0.25">
      <c r="A583">
        <v>422036</v>
      </c>
      <c r="B583" s="48">
        <v>4</v>
      </c>
      <c r="C583" t="s">
        <v>1433</v>
      </c>
      <c r="D583">
        <v>184817</v>
      </c>
    </row>
    <row r="584" spans="1:4" x14ac:dyDescent="0.25">
      <c r="A584">
        <v>420013</v>
      </c>
      <c r="B584" s="48">
        <v>4</v>
      </c>
      <c r="C584" t="s">
        <v>1395</v>
      </c>
      <c r="D584">
        <v>183455.31</v>
      </c>
    </row>
    <row r="585" spans="1:4" x14ac:dyDescent="0.25">
      <c r="A585">
        <v>418005</v>
      </c>
      <c r="B585" s="48">
        <v>4</v>
      </c>
      <c r="C585" t="s">
        <v>1353</v>
      </c>
      <c r="D585">
        <v>174492</v>
      </c>
    </row>
    <row r="586" spans="1:4" x14ac:dyDescent="0.25">
      <c r="A586">
        <v>422011</v>
      </c>
      <c r="B586" s="48">
        <v>4</v>
      </c>
      <c r="C586" t="s">
        <v>1416</v>
      </c>
      <c r="D586">
        <v>153419.97</v>
      </c>
    </row>
    <row r="587" spans="1:4" x14ac:dyDescent="0.25">
      <c r="A587">
        <v>422003</v>
      </c>
      <c r="B587" s="48">
        <v>4</v>
      </c>
      <c r="C587" t="s">
        <v>1237</v>
      </c>
      <c r="D587">
        <v>152126.5</v>
      </c>
    </row>
    <row r="588" spans="1:4" x14ac:dyDescent="0.25">
      <c r="A588">
        <v>424005</v>
      </c>
      <c r="B588" s="48">
        <v>4</v>
      </c>
      <c r="C588" t="s">
        <v>1456</v>
      </c>
      <c r="D588">
        <v>148230</v>
      </c>
    </row>
    <row r="589" spans="1:4" x14ac:dyDescent="0.25">
      <c r="A589">
        <v>418007</v>
      </c>
      <c r="B589" s="48">
        <v>4</v>
      </c>
      <c r="C589" t="s">
        <v>1355</v>
      </c>
      <c r="D589">
        <v>147488</v>
      </c>
    </row>
    <row r="590" spans="1:4" x14ac:dyDescent="0.25">
      <c r="A590">
        <v>423024</v>
      </c>
      <c r="B590" s="48">
        <v>4</v>
      </c>
      <c r="C590" t="s">
        <v>1450</v>
      </c>
      <c r="D590">
        <v>145447.04000000001</v>
      </c>
    </row>
    <row r="591" spans="1:4" x14ac:dyDescent="0.25">
      <c r="A591">
        <v>418003</v>
      </c>
      <c r="B591" s="48">
        <v>4</v>
      </c>
      <c r="C591" t="s">
        <v>1352</v>
      </c>
      <c r="D591">
        <v>144596</v>
      </c>
    </row>
    <row r="592" spans="1:4" x14ac:dyDescent="0.25">
      <c r="A592">
        <v>418022</v>
      </c>
      <c r="B592" s="48">
        <v>4</v>
      </c>
      <c r="C592" t="s">
        <v>1369</v>
      </c>
      <c r="D592">
        <v>141068</v>
      </c>
    </row>
    <row r="593" spans="1:4" x14ac:dyDescent="0.25">
      <c r="A593">
        <v>418019</v>
      </c>
      <c r="B593" s="48">
        <v>4</v>
      </c>
      <c r="C593" t="s">
        <v>1366</v>
      </c>
      <c r="D593">
        <v>138943.97</v>
      </c>
    </row>
    <row r="594" spans="1:4" x14ac:dyDescent="0.25">
      <c r="A594">
        <v>422023</v>
      </c>
      <c r="B594" s="48">
        <v>4</v>
      </c>
      <c r="C594" t="s">
        <v>1150</v>
      </c>
      <c r="D594">
        <v>128986.33</v>
      </c>
    </row>
    <row r="595" spans="1:4" x14ac:dyDescent="0.25">
      <c r="A595">
        <v>423020</v>
      </c>
      <c r="B595" s="48">
        <v>4</v>
      </c>
      <c r="C595" t="s">
        <v>1274</v>
      </c>
      <c r="D595">
        <v>126766.34</v>
      </c>
    </row>
    <row r="596" spans="1:4" x14ac:dyDescent="0.25">
      <c r="A596">
        <v>422010</v>
      </c>
      <c r="B596" s="48">
        <v>4</v>
      </c>
      <c r="C596" t="s">
        <v>1415</v>
      </c>
      <c r="D596">
        <v>112969.68</v>
      </c>
    </row>
    <row r="597" spans="1:4" x14ac:dyDescent="0.25">
      <c r="A597">
        <v>419030</v>
      </c>
      <c r="B597" s="48">
        <v>4</v>
      </c>
      <c r="C597" t="s">
        <v>1385</v>
      </c>
      <c r="D597">
        <v>107501</v>
      </c>
    </row>
    <row r="598" spans="1:4" x14ac:dyDescent="0.25">
      <c r="A598">
        <v>423012</v>
      </c>
      <c r="B598" s="48">
        <v>4</v>
      </c>
      <c r="C598" t="s">
        <v>1441</v>
      </c>
      <c r="D598">
        <v>102879</v>
      </c>
    </row>
    <row r="599" spans="1:4" x14ac:dyDescent="0.25">
      <c r="A599">
        <v>419003</v>
      </c>
      <c r="B599" s="48">
        <v>4</v>
      </c>
      <c r="C599" t="s">
        <v>1373</v>
      </c>
      <c r="D599">
        <v>96913.93</v>
      </c>
    </row>
    <row r="600" spans="1:4" x14ac:dyDescent="0.25">
      <c r="A600">
        <v>426024</v>
      </c>
      <c r="B600" s="48">
        <v>4</v>
      </c>
      <c r="C600" t="s">
        <v>1469</v>
      </c>
      <c r="D600">
        <v>94174.63</v>
      </c>
    </row>
    <row r="601" spans="1:4" x14ac:dyDescent="0.25">
      <c r="A601">
        <v>420005</v>
      </c>
      <c r="B601" s="48">
        <v>4</v>
      </c>
      <c r="C601" t="s">
        <v>977</v>
      </c>
      <c r="D601">
        <v>89926</v>
      </c>
    </row>
    <row r="602" spans="1:4" x14ac:dyDescent="0.25">
      <c r="A602">
        <v>419007</v>
      </c>
      <c r="B602" s="48">
        <v>4</v>
      </c>
      <c r="C602" t="s">
        <v>1375</v>
      </c>
      <c r="D602">
        <v>80585</v>
      </c>
    </row>
    <row r="603" spans="1:4" x14ac:dyDescent="0.25">
      <c r="A603">
        <v>418010</v>
      </c>
      <c r="B603" s="48">
        <v>4</v>
      </c>
      <c r="C603" t="s">
        <v>1358</v>
      </c>
      <c r="D603">
        <v>78372</v>
      </c>
    </row>
    <row r="604" spans="1:4" x14ac:dyDescent="0.25">
      <c r="A604">
        <v>423010</v>
      </c>
      <c r="B604" s="48">
        <v>4</v>
      </c>
      <c r="C604" t="s">
        <v>1439</v>
      </c>
      <c r="D604">
        <v>77707.67</v>
      </c>
    </row>
    <row r="605" spans="1:4" x14ac:dyDescent="0.25">
      <c r="A605">
        <v>422018</v>
      </c>
      <c r="B605" s="48">
        <v>4</v>
      </c>
      <c r="C605" t="s">
        <v>1423</v>
      </c>
      <c r="D605">
        <v>77371.87</v>
      </c>
    </row>
    <row r="606" spans="1:4" x14ac:dyDescent="0.25">
      <c r="A606">
        <v>422016</v>
      </c>
      <c r="B606" s="48">
        <v>4</v>
      </c>
      <c r="C606" t="s">
        <v>1421</v>
      </c>
      <c r="D606">
        <v>76187.850000000006</v>
      </c>
    </row>
    <row r="607" spans="1:4" x14ac:dyDescent="0.25">
      <c r="A607">
        <v>426013</v>
      </c>
      <c r="B607" s="48">
        <v>4</v>
      </c>
      <c r="C607" t="s">
        <v>1465</v>
      </c>
      <c r="D607">
        <v>74271</v>
      </c>
    </row>
    <row r="608" spans="1:4" x14ac:dyDescent="0.25">
      <c r="A608">
        <v>423019</v>
      </c>
      <c r="B608" s="48">
        <v>4</v>
      </c>
      <c r="C608" t="s">
        <v>1447</v>
      </c>
      <c r="D608">
        <v>70325.2</v>
      </c>
    </row>
    <row r="609" spans="1:4" x14ac:dyDescent="0.25">
      <c r="A609">
        <v>421003</v>
      </c>
      <c r="B609" s="48">
        <v>4</v>
      </c>
      <c r="C609" t="s">
        <v>1402</v>
      </c>
      <c r="D609">
        <v>65056</v>
      </c>
    </row>
    <row r="610" spans="1:4" x14ac:dyDescent="0.25">
      <c r="A610">
        <v>418009</v>
      </c>
      <c r="B610" s="48">
        <v>4</v>
      </c>
      <c r="C610" t="s">
        <v>1357</v>
      </c>
      <c r="D610">
        <v>64247.199999999997</v>
      </c>
    </row>
    <row r="611" spans="1:4" x14ac:dyDescent="0.25">
      <c r="A611">
        <v>423002</v>
      </c>
      <c r="B611" s="48">
        <v>4</v>
      </c>
      <c r="C611" t="s">
        <v>1237</v>
      </c>
      <c r="D611">
        <v>63922.51</v>
      </c>
    </row>
    <row r="612" spans="1:4" x14ac:dyDescent="0.25">
      <c r="A612">
        <v>423013</v>
      </c>
      <c r="B612" s="48">
        <v>4</v>
      </c>
      <c r="C612" t="s">
        <v>1442</v>
      </c>
      <c r="D612">
        <v>60778.67</v>
      </c>
    </row>
    <row r="613" spans="1:4" x14ac:dyDescent="0.25">
      <c r="A613">
        <v>419025</v>
      </c>
      <c r="B613" s="48">
        <v>4</v>
      </c>
      <c r="C613" t="s">
        <v>1161</v>
      </c>
      <c r="D613">
        <v>58310.49</v>
      </c>
    </row>
    <row r="614" spans="1:4" x14ac:dyDescent="0.25">
      <c r="A614">
        <v>422015</v>
      </c>
      <c r="B614" s="48">
        <v>4</v>
      </c>
      <c r="C614" t="s">
        <v>1420</v>
      </c>
      <c r="D614">
        <v>57499.1</v>
      </c>
    </row>
    <row r="615" spans="1:4" x14ac:dyDescent="0.25">
      <c r="A615">
        <v>423017</v>
      </c>
      <c r="B615" s="48">
        <v>4</v>
      </c>
      <c r="C615" t="s">
        <v>1445</v>
      </c>
      <c r="D615">
        <v>51481</v>
      </c>
    </row>
    <row r="616" spans="1:4" x14ac:dyDescent="0.25">
      <c r="A616">
        <v>422004</v>
      </c>
      <c r="B616" s="48">
        <v>4</v>
      </c>
      <c r="C616" t="s">
        <v>1409</v>
      </c>
      <c r="D616">
        <v>50354.52</v>
      </c>
    </row>
    <row r="617" spans="1:4" x14ac:dyDescent="0.25">
      <c r="A617">
        <v>422026</v>
      </c>
      <c r="B617" s="48">
        <v>4</v>
      </c>
      <c r="C617" t="s">
        <v>1430</v>
      </c>
      <c r="D617">
        <v>48509.5</v>
      </c>
    </row>
    <row r="618" spans="1:4" x14ac:dyDescent="0.25">
      <c r="A618">
        <v>426007</v>
      </c>
      <c r="B618" s="48">
        <v>4</v>
      </c>
      <c r="C618" t="s">
        <v>1461</v>
      </c>
      <c r="D618">
        <v>47963.1</v>
      </c>
    </row>
    <row r="619" spans="1:4" x14ac:dyDescent="0.25">
      <c r="A619">
        <v>420009</v>
      </c>
      <c r="B619" s="48">
        <v>4</v>
      </c>
      <c r="C619" t="s">
        <v>1394</v>
      </c>
      <c r="D619">
        <v>47828</v>
      </c>
    </row>
    <row r="620" spans="1:4" x14ac:dyDescent="0.25">
      <c r="A620">
        <v>419032</v>
      </c>
      <c r="B620" s="48">
        <v>4</v>
      </c>
      <c r="C620" t="s">
        <v>1073</v>
      </c>
      <c r="D620">
        <v>43546</v>
      </c>
    </row>
    <row r="621" spans="1:4" x14ac:dyDescent="0.25">
      <c r="A621">
        <v>421006</v>
      </c>
      <c r="B621" s="48">
        <v>4</v>
      </c>
      <c r="C621" t="s">
        <v>1404</v>
      </c>
      <c r="D621">
        <v>39703</v>
      </c>
    </row>
    <row r="622" spans="1:4" x14ac:dyDescent="0.25">
      <c r="A622">
        <v>423005</v>
      </c>
      <c r="B622" s="48">
        <v>4</v>
      </c>
      <c r="C622" t="s">
        <v>1435</v>
      </c>
      <c r="D622">
        <v>38764.36</v>
      </c>
    </row>
    <row r="623" spans="1:4" x14ac:dyDescent="0.25">
      <c r="A623">
        <v>423011</v>
      </c>
      <c r="B623" s="48">
        <v>4</v>
      </c>
      <c r="C623" t="s">
        <v>1440</v>
      </c>
      <c r="D623">
        <v>36772.800000000003</v>
      </c>
    </row>
    <row r="624" spans="1:4" x14ac:dyDescent="0.25">
      <c r="A624">
        <v>426025</v>
      </c>
      <c r="B624" s="48">
        <v>4</v>
      </c>
      <c r="C624" t="s">
        <v>1470</v>
      </c>
      <c r="D624">
        <v>28013.43</v>
      </c>
    </row>
    <row r="625" spans="1:4" x14ac:dyDescent="0.25">
      <c r="A625">
        <v>418015</v>
      </c>
      <c r="B625" s="48">
        <v>4</v>
      </c>
      <c r="C625" t="s">
        <v>1363</v>
      </c>
      <c r="D625">
        <v>26565</v>
      </c>
    </row>
    <row r="626" spans="1:4" x14ac:dyDescent="0.25">
      <c r="A626">
        <v>421018</v>
      </c>
      <c r="B626" s="48">
        <v>4</v>
      </c>
      <c r="C626" t="s">
        <v>729</v>
      </c>
      <c r="D626">
        <v>24000</v>
      </c>
    </row>
    <row r="627" spans="1:4" x14ac:dyDescent="0.25">
      <c r="A627">
        <v>421009</v>
      </c>
      <c r="B627" s="48">
        <v>4</v>
      </c>
      <c r="C627" t="s">
        <v>1073</v>
      </c>
      <c r="D627">
        <v>22800</v>
      </c>
    </row>
    <row r="628" spans="1:4" x14ac:dyDescent="0.25">
      <c r="A628">
        <v>423016</v>
      </c>
      <c r="B628" s="48">
        <v>4</v>
      </c>
      <c r="C628" t="s">
        <v>1444</v>
      </c>
      <c r="D628">
        <v>21557.09</v>
      </c>
    </row>
    <row r="629" spans="1:4" x14ac:dyDescent="0.25">
      <c r="A629">
        <v>418006</v>
      </c>
      <c r="B629" s="48">
        <v>4</v>
      </c>
      <c r="C629" t="s">
        <v>1354</v>
      </c>
      <c r="D629">
        <v>21400</v>
      </c>
    </row>
    <row r="630" spans="1:4" x14ac:dyDescent="0.25">
      <c r="A630">
        <v>419020</v>
      </c>
      <c r="B630" s="48">
        <v>4</v>
      </c>
      <c r="C630" t="s">
        <v>1382</v>
      </c>
      <c r="D630">
        <v>20751</v>
      </c>
    </row>
    <row r="631" spans="1:4" x14ac:dyDescent="0.25">
      <c r="A631">
        <v>423009</v>
      </c>
      <c r="B631" s="48">
        <v>4</v>
      </c>
      <c r="C631" t="s">
        <v>1132</v>
      </c>
      <c r="D631">
        <v>19038.219999999998</v>
      </c>
    </row>
    <row r="632" spans="1:4" x14ac:dyDescent="0.25">
      <c r="A632">
        <v>420002</v>
      </c>
      <c r="B632" s="48">
        <v>4</v>
      </c>
      <c r="C632" t="s">
        <v>1390</v>
      </c>
      <c r="D632">
        <v>18271.830000000002</v>
      </c>
    </row>
    <row r="633" spans="1:4" x14ac:dyDescent="0.25">
      <c r="A633">
        <v>421002</v>
      </c>
      <c r="B633" s="48">
        <v>4</v>
      </c>
      <c r="C633" t="s">
        <v>1709</v>
      </c>
      <c r="D633">
        <v>16800</v>
      </c>
    </row>
    <row r="634" spans="1:4" x14ac:dyDescent="0.25">
      <c r="A634">
        <v>420003</v>
      </c>
      <c r="B634" s="48">
        <v>4</v>
      </c>
      <c r="C634" t="s">
        <v>1391</v>
      </c>
      <c r="D634">
        <v>16706</v>
      </c>
    </row>
    <row r="635" spans="1:4" x14ac:dyDescent="0.25">
      <c r="A635">
        <v>418012</v>
      </c>
      <c r="B635" s="48">
        <v>4</v>
      </c>
      <c r="C635" t="s">
        <v>1360</v>
      </c>
      <c r="D635">
        <v>16510</v>
      </c>
    </row>
    <row r="636" spans="1:4" x14ac:dyDescent="0.25">
      <c r="A636">
        <v>420047</v>
      </c>
      <c r="B636" s="48">
        <v>4</v>
      </c>
      <c r="C636" t="s">
        <v>718</v>
      </c>
      <c r="D636">
        <v>14237</v>
      </c>
    </row>
    <row r="637" spans="1:4" x14ac:dyDescent="0.25">
      <c r="A637">
        <v>419012</v>
      </c>
      <c r="B637" s="48">
        <v>4</v>
      </c>
      <c r="C637" t="s">
        <v>1378</v>
      </c>
      <c r="D637">
        <v>12855.16</v>
      </c>
    </row>
    <row r="638" spans="1:4" x14ac:dyDescent="0.25">
      <c r="A638">
        <v>426005</v>
      </c>
      <c r="B638" s="48">
        <v>4</v>
      </c>
      <c r="C638" t="s">
        <v>1460</v>
      </c>
      <c r="D638">
        <v>12763.04</v>
      </c>
    </row>
    <row r="639" spans="1:4" x14ac:dyDescent="0.25">
      <c r="A639">
        <v>419013</v>
      </c>
      <c r="B639" s="48">
        <v>4</v>
      </c>
      <c r="C639" t="s">
        <v>1379</v>
      </c>
      <c r="D639">
        <v>10779.32</v>
      </c>
    </row>
    <row r="640" spans="1:4" x14ac:dyDescent="0.25">
      <c r="A640">
        <v>419005</v>
      </c>
      <c r="B640" s="48">
        <v>4</v>
      </c>
      <c r="C640" t="s">
        <v>1374</v>
      </c>
      <c r="D640">
        <v>9618.16</v>
      </c>
    </row>
    <row r="641" spans="1:4" x14ac:dyDescent="0.25">
      <c r="A641">
        <v>423041</v>
      </c>
      <c r="B641" s="48">
        <v>4</v>
      </c>
      <c r="C641" t="s">
        <v>1453</v>
      </c>
      <c r="D641">
        <v>7400</v>
      </c>
    </row>
    <row r="642" spans="1:4" x14ac:dyDescent="0.25">
      <c r="A642">
        <v>419017</v>
      </c>
      <c r="B642" s="48">
        <v>4</v>
      </c>
      <c r="C642" t="s">
        <v>1380</v>
      </c>
      <c r="D642">
        <v>6987</v>
      </c>
    </row>
    <row r="643" spans="1:4" x14ac:dyDescent="0.25">
      <c r="A643">
        <v>418013</v>
      </c>
      <c r="B643" s="48">
        <v>4</v>
      </c>
      <c r="C643" t="s">
        <v>1361</v>
      </c>
      <c r="D643">
        <v>6727</v>
      </c>
    </row>
    <row r="644" spans="1:4" x14ac:dyDescent="0.25">
      <c r="A644">
        <v>426012</v>
      </c>
      <c r="B644" s="48">
        <v>4</v>
      </c>
      <c r="C644" t="s">
        <v>1464</v>
      </c>
      <c r="D644">
        <v>5987</v>
      </c>
    </row>
    <row r="645" spans="1:4" x14ac:dyDescent="0.25">
      <c r="A645">
        <v>420040</v>
      </c>
      <c r="B645" s="48">
        <v>4</v>
      </c>
      <c r="C645" t="s">
        <v>1399</v>
      </c>
      <c r="D645">
        <v>5480</v>
      </c>
    </row>
    <row r="646" spans="1:4" x14ac:dyDescent="0.25">
      <c r="A646">
        <v>423022</v>
      </c>
      <c r="B646" s="48">
        <v>4</v>
      </c>
      <c r="C646" t="s">
        <v>1711</v>
      </c>
      <c r="D646">
        <v>5356</v>
      </c>
    </row>
    <row r="647" spans="1:4" x14ac:dyDescent="0.25">
      <c r="A647">
        <v>419023</v>
      </c>
      <c r="B647" s="48">
        <v>4</v>
      </c>
      <c r="C647" t="s">
        <v>1383</v>
      </c>
      <c r="D647">
        <v>4993</v>
      </c>
    </row>
    <row r="648" spans="1:4" x14ac:dyDescent="0.25">
      <c r="A648">
        <v>420004</v>
      </c>
      <c r="B648" s="48">
        <v>4</v>
      </c>
      <c r="C648" t="s">
        <v>1392</v>
      </c>
      <c r="D648">
        <v>4747.12</v>
      </c>
    </row>
    <row r="649" spans="1:4" x14ac:dyDescent="0.25">
      <c r="A649">
        <v>426027</v>
      </c>
      <c r="B649" s="48">
        <v>4</v>
      </c>
      <c r="C649" t="s">
        <v>1471</v>
      </c>
      <c r="D649">
        <v>3664</v>
      </c>
    </row>
    <row r="650" spans="1:4" x14ac:dyDescent="0.25">
      <c r="A650">
        <v>421005</v>
      </c>
      <c r="B650" s="48">
        <v>4</v>
      </c>
      <c r="C650" t="s">
        <v>1710</v>
      </c>
      <c r="D650">
        <v>3600</v>
      </c>
    </row>
    <row r="651" spans="1:4" x14ac:dyDescent="0.25">
      <c r="A651">
        <v>418023</v>
      </c>
      <c r="B651" s="48">
        <v>4</v>
      </c>
      <c r="C651" t="s">
        <v>1707</v>
      </c>
      <c r="D651">
        <v>2883</v>
      </c>
    </row>
    <row r="652" spans="1:4" x14ac:dyDescent="0.25">
      <c r="A652">
        <v>419031</v>
      </c>
      <c r="B652" s="48">
        <v>4</v>
      </c>
      <c r="C652" t="s">
        <v>1386</v>
      </c>
      <c r="D652">
        <v>2357</v>
      </c>
    </row>
    <row r="653" spans="1:4" x14ac:dyDescent="0.25">
      <c r="A653">
        <v>426016</v>
      </c>
      <c r="B653" s="48">
        <v>4</v>
      </c>
      <c r="C653" t="s">
        <v>1466</v>
      </c>
      <c r="D653">
        <v>2319</v>
      </c>
    </row>
    <row r="654" spans="1:4" x14ac:dyDescent="0.25">
      <c r="A654">
        <v>420032</v>
      </c>
      <c r="B654" s="48">
        <v>4</v>
      </c>
      <c r="C654" t="s">
        <v>1398</v>
      </c>
      <c r="D654">
        <v>2299</v>
      </c>
    </row>
    <row r="655" spans="1:4" x14ac:dyDescent="0.25">
      <c r="A655">
        <v>419010</v>
      </c>
      <c r="B655" s="48">
        <v>4</v>
      </c>
      <c r="C655" t="s">
        <v>1377</v>
      </c>
      <c r="D655">
        <v>2024</v>
      </c>
    </row>
    <row r="656" spans="1:4" x14ac:dyDescent="0.25">
      <c r="A656">
        <v>426009</v>
      </c>
      <c r="B656" s="48">
        <v>4</v>
      </c>
      <c r="C656" t="s">
        <v>1462</v>
      </c>
      <c r="D656">
        <v>1204</v>
      </c>
    </row>
    <row r="657" spans="1:4" x14ac:dyDescent="0.25">
      <c r="A657">
        <v>420012</v>
      </c>
      <c r="B657" s="48">
        <v>4</v>
      </c>
      <c r="C657" t="s">
        <v>1708</v>
      </c>
      <c r="D657">
        <v>768</v>
      </c>
    </row>
    <row r="658" spans="1:4" x14ac:dyDescent="0.25">
      <c r="A658">
        <v>526001</v>
      </c>
      <c r="B658" s="48">
        <v>5</v>
      </c>
      <c r="C658" t="s">
        <v>1495</v>
      </c>
      <c r="D658">
        <v>182289922.84000003</v>
      </c>
    </row>
    <row r="659" spans="1:4" x14ac:dyDescent="0.25">
      <c r="A659">
        <v>525001</v>
      </c>
      <c r="B659" s="48">
        <v>5</v>
      </c>
      <c r="C659" t="s">
        <v>1473</v>
      </c>
      <c r="D659">
        <v>80736765.770000011</v>
      </c>
    </row>
    <row r="660" spans="1:4" x14ac:dyDescent="0.25">
      <c r="A660">
        <v>526007</v>
      </c>
      <c r="B660" s="48">
        <v>5</v>
      </c>
      <c r="C660" t="s">
        <v>1499</v>
      </c>
      <c r="D660">
        <v>6029759.0499999998</v>
      </c>
    </row>
    <row r="661" spans="1:4" x14ac:dyDescent="0.25">
      <c r="A661">
        <v>530001</v>
      </c>
      <c r="B661" s="48">
        <v>5</v>
      </c>
      <c r="C661" t="s">
        <v>1207</v>
      </c>
      <c r="D661">
        <v>4331496.2</v>
      </c>
    </row>
    <row r="662" spans="1:4" x14ac:dyDescent="0.25">
      <c r="A662">
        <v>526061</v>
      </c>
      <c r="B662" s="48">
        <v>5</v>
      </c>
      <c r="C662" t="s">
        <v>1521</v>
      </c>
      <c r="D662">
        <v>4040302.71</v>
      </c>
    </row>
    <row r="663" spans="1:4" x14ac:dyDescent="0.25">
      <c r="A663">
        <v>526088</v>
      </c>
      <c r="B663" s="48">
        <v>5</v>
      </c>
      <c r="C663" t="s">
        <v>1535</v>
      </c>
      <c r="D663">
        <v>4025580</v>
      </c>
    </row>
    <row r="664" spans="1:4" x14ac:dyDescent="0.25">
      <c r="A664">
        <v>525024</v>
      </c>
      <c r="B664" s="48">
        <v>5</v>
      </c>
      <c r="C664" t="s">
        <v>1484</v>
      </c>
      <c r="D664">
        <v>2098041.09</v>
      </c>
    </row>
    <row r="665" spans="1:4" x14ac:dyDescent="0.25">
      <c r="A665">
        <v>526033</v>
      </c>
      <c r="B665" s="48">
        <v>5</v>
      </c>
      <c r="C665" t="s">
        <v>1508</v>
      </c>
      <c r="D665">
        <v>1903384.68</v>
      </c>
    </row>
    <row r="666" spans="1:4" x14ac:dyDescent="0.25">
      <c r="A666">
        <v>526070</v>
      </c>
      <c r="B666" s="48">
        <v>5</v>
      </c>
      <c r="C666" t="s">
        <v>1527</v>
      </c>
      <c r="D666">
        <v>1446527.93</v>
      </c>
    </row>
    <row r="667" spans="1:4" x14ac:dyDescent="0.25">
      <c r="A667">
        <v>525023</v>
      </c>
      <c r="B667" s="48">
        <v>5</v>
      </c>
      <c r="C667" t="s">
        <v>1483</v>
      </c>
      <c r="D667">
        <v>1262513.8</v>
      </c>
    </row>
    <row r="668" spans="1:4" x14ac:dyDescent="0.25">
      <c r="A668">
        <v>525038</v>
      </c>
      <c r="B668" s="48">
        <v>5</v>
      </c>
      <c r="C668" t="s">
        <v>1492</v>
      </c>
      <c r="D668">
        <v>1181856</v>
      </c>
    </row>
    <row r="669" spans="1:4" x14ac:dyDescent="0.25">
      <c r="A669">
        <v>525008</v>
      </c>
      <c r="B669" s="48">
        <v>5</v>
      </c>
      <c r="C669" t="s">
        <v>1476</v>
      </c>
      <c r="D669">
        <v>922416.48</v>
      </c>
    </row>
    <row r="670" spans="1:4" x14ac:dyDescent="0.25">
      <c r="A670">
        <v>526037</v>
      </c>
      <c r="B670" s="48">
        <v>5</v>
      </c>
      <c r="C670" t="s">
        <v>1510</v>
      </c>
      <c r="D670">
        <v>659522.06000000006</v>
      </c>
    </row>
    <row r="671" spans="1:4" x14ac:dyDescent="0.25">
      <c r="A671">
        <v>526078</v>
      </c>
      <c r="B671" s="48">
        <v>5</v>
      </c>
      <c r="C671" t="s">
        <v>1530</v>
      </c>
      <c r="D671">
        <v>657769.82999999996</v>
      </c>
    </row>
    <row r="672" spans="1:4" x14ac:dyDescent="0.25">
      <c r="A672">
        <v>526067</v>
      </c>
      <c r="B672" s="48">
        <v>5</v>
      </c>
      <c r="C672" t="s">
        <v>1526</v>
      </c>
      <c r="D672">
        <v>407561.21</v>
      </c>
    </row>
    <row r="673" spans="1:4" x14ac:dyDescent="0.25">
      <c r="A673">
        <v>526048</v>
      </c>
      <c r="B673" s="48">
        <v>5</v>
      </c>
      <c r="C673" t="s">
        <v>1514</v>
      </c>
      <c r="D673">
        <v>377254.47</v>
      </c>
    </row>
    <row r="674" spans="1:4" x14ac:dyDescent="0.25">
      <c r="A674">
        <v>530002</v>
      </c>
      <c r="B674" s="48">
        <v>5</v>
      </c>
      <c r="C674" t="s">
        <v>1537</v>
      </c>
      <c r="D674">
        <v>314162.06</v>
      </c>
    </row>
    <row r="675" spans="1:4" x14ac:dyDescent="0.25">
      <c r="A675">
        <v>530006</v>
      </c>
      <c r="B675" s="48">
        <v>5</v>
      </c>
      <c r="C675" t="s">
        <v>1539</v>
      </c>
      <c r="D675">
        <v>305837.45</v>
      </c>
    </row>
    <row r="676" spans="1:4" x14ac:dyDescent="0.25">
      <c r="A676">
        <v>526006</v>
      </c>
      <c r="B676" s="48">
        <v>5</v>
      </c>
      <c r="C676" t="s">
        <v>1498</v>
      </c>
      <c r="D676">
        <v>283969.8</v>
      </c>
    </row>
    <row r="677" spans="1:4" x14ac:dyDescent="0.25">
      <c r="A677">
        <v>526004</v>
      </c>
      <c r="B677" s="48">
        <v>5</v>
      </c>
      <c r="C677" t="s">
        <v>1497</v>
      </c>
      <c r="D677">
        <v>283389.8</v>
      </c>
    </row>
    <row r="678" spans="1:4" x14ac:dyDescent="0.25">
      <c r="A678">
        <v>525002</v>
      </c>
      <c r="B678" s="48">
        <v>5</v>
      </c>
      <c r="C678" t="s">
        <v>1474</v>
      </c>
      <c r="D678">
        <v>274315.82</v>
      </c>
    </row>
    <row r="679" spans="1:4" x14ac:dyDescent="0.25">
      <c r="A679">
        <v>530005</v>
      </c>
      <c r="B679" s="48">
        <v>5</v>
      </c>
      <c r="C679" t="s">
        <v>1538</v>
      </c>
      <c r="D679">
        <v>272237.8</v>
      </c>
    </row>
    <row r="680" spans="1:4" x14ac:dyDescent="0.25">
      <c r="A680">
        <v>526077</v>
      </c>
      <c r="B680" s="48">
        <v>5</v>
      </c>
      <c r="C680" t="s">
        <v>1529</v>
      </c>
      <c r="D680">
        <v>265894.8</v>
      </c>
    </row>
    <row r="681" spans="1:4" x14ac:dyDescent="0.25">
      <c r="A681">
        <v>525037</v>
      </c>
      <c r="B681" s="48">
        <v>5</v>
      </c>
      <c r="C681" t="s">
        <v>1491</v>
      </c>
      <c r="D681">
        <v>223161</v>
      </c>
    </row>
    <row r="682" spans="1:4" x14ac:dyDescent="0.25">
      <c r="A682">
        <v>526020</v>
      </c>
      <c r="B682" s="48">
        <v>5</v>
      </c>
      <c r="C682" t="s">
        <v>1503</v>
      </c>
      <c r="D682">
        <v>215937.64</v>
      </c>
    </row>
    <row r="683" spans="1:4" x14ac:dyDescent="0.25">
      <c r="A683">
        <v>526005</v>
      </c>
      <c r="B683" s="48">
        <v>5</v>
      </c>
      <c r="C683" t="s">
        <v>1095</v>
      </c>
      <c r="D683">
        <v>210705.53</v>
      </c>
    </row>
    <row r="684" spans="1:4" x14ac:dyDescent="0.25">
      <c r="A684">
        <v>530011</v>
      </c>
      <c r="B684" s="48">
        <v>5</v>
      </c>
      <c r="C684" t="s">
        <v>1540</v>
      </c>
      <c r="D684">
        <v>138099.14000000001</v>
      </c>
    </row>
    <row r="685" spans="1:4" x14ac:dyDescent="0.25">
      <c r="A685">
        <v>526051</v>
      </c>
      <c r="B685" s="48">
        <v>5</v>
      </c>
      <c r="C685" t="s">
        <v>1516</v>
      </c>
      <c r="D685">
        <v>133805.35</v>
      </c>
    </row>
    <row r="686" spans="1:4" x14ac:dyDescent="0.25">
      <c r="A686">
        <v>526086</v>
      </c>
      <c r="B686" s="48">
        <v>5</v>
      </c>
      <c r="C686" t="s">
        <v>1073</v>
      </c>
      <c r="D686">
        <v>129762.83</v>
      </c>
    </row>
    <row r="687" spans="1:4" x14ac:dyDescent="0.25">
      <c r="A687">
        <v>525004</v>
      </c>
      <c r="B687" s="48">
        <v>5</v>
      </c>
      <c r="C687" t="s">
        <v>1475</v>
      </c>
      <c r="D687">
        <v>126746.86</v>
      </c>
    </row>
    <row r="688" spans="1:4" x14ac:dyDescent="0.25">
      <c r="A688">
        <v>526084</v>
      </c>
      <c r="B688" s="48">
        <v>5</v>
      </c>
      <c r="C688" t="s">
        <v>1533</v>
      </c>
      <c r="D688">
        <v>107222.03</v>
      </c>
    </row>
    <row r="689" spans="1:4" x14ac:dyDescent="0.25">
      <c r="A689">
        <v>525020</v>
      </c>
      <c r="B689" s="48">
        <v>5</v>
      </c>
      <c r="C689" t="s">
        <v>1481</v>
      </c>
      <c r="D689">
        <v>101553</v>
      </c>
    </row>
    <row r="690" spans="1:4" x14ac:dyDescent="0.25">
      <c r="A690">
        <v>525014</v>
      </c>
      <c r="B690" s="48">
        <v>5</v>
      </c>
      <c r="C690" t="s">
        <v>1479</v>
      </c>
      <c r="D690">
        <v>96556.290000000008</v>
      </c>
    </row>
    <row r="691" spans="1:4" x14ac:dyDescent="0.25">
      <c r="A691">
        <v>526053</v>
      </c>
      <c r="B691" s="48">
        <v>5</v>
      </c>
      <c r="C691" t="s">
        <v>1517</v>
      </c>
      <c r="D691">
        <v>91326.1</v>
      </c>
    </row>
    <row r="692" spans="1:4" x14ac:dyDescent="0.25">
      <c r="A692">
        <v>526025</v>
      </c>
      <c r="B692" s="48">
        <v>5</v>
      </c>
      <c r="C692" t="s">
        <v>1505</v>
      </c>
      <c r="D692">
        <v>84998.61</v>
      </c>
    </row>
    <row r="693" spans="1:4" x14ac:dyDescent="0.25">
      <c r="A693">
        <v>525034</v>
      </c>
      <c r="B693" s="48">
        <v>5</v>
      </c>
      <c r="C693" t="s">
        <v>1490</v>
      </c>
      <c r="D693">
        <v>81375.87</v>
      </c>
    </row>
    <row r="694" spans="1:4" x14ac:dyDescent="0.25">
      <c r="A694">
        <v>526008</v>
      </c>
      <c r="B694" s="48">
        <v>5</v>
      </c>
      <c r="C694" t="s">
        <v>1098</v>
      </c>
      <c r="D694">
        <v>67825</v>
      </c>
    </row>
    <row r="695" spans="1:4" x14ac:dyDescent="0.25">
      <c r="A695">
        <v>526012</v>
      </c>
      <c r="B695" s="48">
        <v>5</v>
      </c>
      <c r="C695" t="s">
        <v>1501</v>
      </c>
      <c r="D695">
        <v>66004.53</v>
      </c>
    </row>
    <row r="696" spans="1:4" x14ac:dyDescent="0.25">
      <c r="A696">
        <v>526087</v>
      </c>
      <c r="B696" s="48">
        <v>5</v>
      </c>
      <c r="C696" t="s">
        <v>1534</v>
      </c>
      <c r="D696">
        <v>63831.82</v>
      </c>
    </row>
    <row r="697" spans="1:4" x14ac:dyDescent="0.25">
      <c r="A697">
        <v>525043</v>
      </c>
      <c r="B697" s="48">
        <v>5</v>
      </c>
      <c r="C697" t="s">
        <v>1494</v>
      </c>
      <c r="D697">
        <v>55806</v>
      </c>
    </row>
    <row r="698" spans="1:4" x14ac:dyDescent="0.25">
      <c r="A698">
        <v>526076</v>
      </c>
      <c r="B698" s="48">
        <v>5</v>
      </c>
      <c r="C698" t="s">
        <v>1528</v>
      </c>
      <c r="D698">
        <v>54098.11</v>
      </c>
    </row>
    <row r="699" spans="1:4" x14ac:dyDescent="0.25">
      <c r="A699">
        <v>526028</v>
      </c>
      <c r="B699" s="48">
        <v>5</v>
      </c>
      <c r="C699" t="s">
        <v>1507</v>
      </c>
      <c r="D699">
        <v>42941.55</v>
      </c>
    </row>
    <row r="700" spans="1:4" x14ac:dyDescent="0.25">
      <c r="A700">
        <v>525031</v>
      </c>
      <c r="B700" s="48">
        <v>5</v>
      </c>
      <c r="C700" t="s">
        <v>1489</v>
      </c>
      <c r="D700">
        <v>38891.130000000005</v>
      </c>
    </row>
    <row r="701" spans="1:4" x14ac:dyDescent="0.25">
      <c r="A701">
        <v>526049</v>
      </c>
      <c r="B701" s="48">
        <v>5</v>
      </c>
      <c r="C701" t="s">
        <v>1515</v>
      </c>
      <c r="D701">
        <v>36042.410000000003</v>
      </c>
    </row>
    <row r="702" spans="1:4" x14ac:dyDescent="0.25">
      <c r="A702">
        <v>526064</v>
      </c>
      <c r="B702" s="48">
        <v>5</v>
      </c>
      <c r="C702" t="s">
        <v>1524</v>
      </c>
      <c r="D702">
        <v>34235</v>
      </c>
    </row>
    <row r="703" spans="1:4" x14ac:dyDescent="0.25">
      <c r="A703">
        <v>526052</v>
      </c>
      <c r="B703" s="48">
        <v>5</v>
      </c>
      <c r="C703" t="s">
        <v>1715</v>
      </c>
      <c r="D703">
        <v>32658</v>
      </c>
    </row>
    <row r="704" spans="1:4" x14ac:dyDescent="0.25">
      <c r="A704">
        <v>525009</v>
      </c>
      <c r="B704" s="48">
        <v>5</v>
      </c>
      <c r="C704" t="s">
        <v>1477</v>
      </c>
      <c r="D704">
        <v>30192.6</v>
      </c>
    </row>
    <row r="705" spans="1:4" x14ac:dyDescent="0.25">
      <c r="A705">
        <v>526063</v>
      </c>
      <c r="B705" s="48">
        <v>5</v>
      </c>
      <c r="C705" t="s">
        <v>1523</v>
      </c>
      <c r="D705">
        <v>26021.84</v>
      </c>
    </row>
    <row r="706" spans="1:4" x14ac:dyDescent="0.25">
      <c r="A706">
        <v>526041</v>
      </c>
      <c r="B706" s="48">
        <v>5</v>
      </c>
      <c r="C706" t="s">
        <v>1511</v>
      </c>
      <c r="D706">
        <v>25713.5</v>
      </c>
    </row>
    <row r="707" spans="1:4" x14ac:dyDescent="0.25">
      <c r="A707">
        <v>525030</v>
      </c>
      <c r="B707" s="48">
        <v>5</v>
      </c>
      <c r="C707" t="s">
        <v>1488</v>
      </c>
      <c r="D707">
        <v>24766</v>
      </c>
    </row>
    <row r="708" spans="1:4" x14ac:dyDescent="0.25">
      <c r="A708">
        <v>525042</v>
      </c>
      <c r="B708" s="48">
        <v>5</v>
      </c>
      <c r="C708" t="s">
        <v>1713</v>
      </c>
      <c r="D708">
        <v>22554</v>
      </c>
    </row>
    <row r="709" spans="1:4" x14ac:dyDescent="0.25">
      <c r="A709">
        <v>525027</v>
      </c>
      <c r="B709" s="48">
        <v>5</v>
      </c>
      <c r="C709" t="s">
        <v>1486</v>
      </c>
      <c r="D709">
        <v>14163.49</v>
      </c>
    </row>
    <row r="710" spans="1:4" x14ac:dyDescent="0.25">
      <c r="A710">
        <v>526038</v>
      </c>
      <c r="B710" s="48">
        <v>5</v>
      </c>
      <c r="C710" t="s">
        <v>1124</v>
      </c>
      <c r="D710">
        <v>14102.85</v>
      </c>
    </row>
    <row r="711" spans="1:4" x14ac:dyDescent="0.25">
      <c r="A711">
        <v>530004</v>
      </c>
      <c r="B711" s="48">
        <v>5</v>
      </c>
      <c r="C711" t="s">
        <v>1716</v>
      </c>
      <c r="D711">
        <v>14000</v>
      </c>
    </row>
    <row r="712" spans="1:4" x14ac:dyDescent="0.25">
      <c r="A712">
        <v>526068</v>
      </c>
      <c r="B712" s="48">
        <v>5</v>
      </c>
      <c r="C712" t="s">
        <v>1149</v>
      </c>
      <c r="D712">
        <v>13194.830000000002</v>
      </c>
    </row>
    <row r="713" spans="1:4" x14ac:dyDescent="0.25">
      <c r="A713">
        <v>526066</v>
      </c>
      <c r="B713" s="48">
        <v>5</v>
      </c>
      <c r="C713" t="s">
        <v>1147</v>
      </c>
      <c r="D713">
        <v>12598</v>
      </c>
    </row>
    <row r="714" spans="1:4" x14ac:dyDescent="0.25">
      <c r="A714">
        <v>526058</v>
      </c>
      <c r="B714" s="48">
        <v>5</v>
      </c>
      <c r="C714" t="s">
        <v>1519</v>
      </c>
      <c r="D714">
        <v>12197</v>
      </c>
    </row>
    <row r="715" spans="1:4" x14ac:dyDescent="0.25">
      <c r="A715">
        <v>526047</v>
      </c>
      <c r="B715" s="48">
        <v>5</v>
      </c>
      <c r="C715" t="s">
        <v>1513</v>
      </c>
      <c r="D715">
        <v>11609.74</v>
      </c>
    </row>
    <row r="716" spans="1:4" x14ac:dyDescent="0.25">
      <c r="A716">
        <v>526079</v>
      </c>
      <c r="B716" s="48">
        <v>5</v>
      </c>
      <c r="C716" t="s">
        <v>1531</v>
      </c>
      <c r="D716">
        <v>10632</v>
      </c>
    </row>
    <row r="717" spans="1:4" x14ac:dyDescent="0.25">
      <c r="A717">
        <v>525017</v>
      </c>
      <c r="B717" s="48">
        <v>5</v>
      </c>
      <c r="C717" t="s">
        <v>1480</v>
      </c>
      <c r="D717">
        <v>9781.84</v>
      </c>
    </row>
    <row r="718" spans="1:4" x14ac:dyDescent="0.25">
      <c r="A718">
        <v>525026</v>
      </c>
      <c r="B718" s="48">
        <v>5</v>
      </c>
      <c r="C718" t="s">
        <v>1485</v>
      </c>
      <c r="D718">
        <v>8171.51</v>
      </c>
    </row>
    <row r="719" spans="1:4" x14ac:dyDescent="0.25">
      <c r="A719">
        <v>525035</v>
      </c>
      <c r="B719" s="48">
        <v>5</v>
      </c>
      <c r="C719" t="s">
        <v>1172</v>
      </c>
      <c r="D719">
        <v>8073.6599999999989</v>
      </c>
    </row>
    <row r="720" spans="1:4" x14ac:dyDescent="0.25">
      <c r="A720">
        <v>525015</v>
      </c>
      <c r="B720" s="48">
        <v>5</v>
      </c>
      <c r="C720" t="s">
        <v>1712</v>
      </c>
      <c r="D720">
        <v>7452.92</v>
      </c>
    </row>
    <row r="721" spans="1:4" x14ac:dyDescent="0.25">
      <c r="A721">
        <v>526018</v>
      </c>
      <c r="B721" s="48">
        <v>5</v>
      </c>
      <c r="C721" t="s">
        <v>1411</v>
      </c>
      <c r="D721">
        <v>6541</v>
      </c>
    </row>
    <row r="722" spans="1:4" x14ac:dyDescent="0.25">
      <c r="A722">
        <v>526056</v>
      </c>
      <c r="B722" s="48">
        <v>5</v>
      </c>
      <c r="C722" t="s">
        <v>1518</v>
      </c>
      <c r="D722">
        <v>4531</v>
      </c>
    </row>
    <row r="723" spans="1:4" x14ac:dyDescent="0.25">
      <c r="A723">
        <v>526016</v>
      </c>
      <c r="B723" s="48">
        <v>5</v>
      </c>
      <c r="C723" t="s">
        <v>1502</v>
      </c>
      <c r="D723">
        <v>3533</v>
      </c>
    </row>
    <row r="724" spans="1:4" x14ac:dyDescent="0.25">
      <c r="A724">
        <v>526027</v>
      </c>
      <c r="B724" s="48">
        <v>5</v>
      </c>
      <c r="C724" t="s">
        <v>1506</v>
      </c>
      <c r="D724">
        <v>2796</v>
      </c>
    </row>
    <row r="725" spans="1:4" x14ac:dyDescent="0.25">
      <c r="A725">
        <v>526035</v>
      </c>
      <c r="B725" s="48">
        <v>5</v>
      </c>
      <c r="C725" t="s">
        <v>1509</v>
      </c>
      <c r="D725">
        <v>1651.98</v>
      </c>
    </row>
    <row r="726" spans="1:4" x14ac:dyDescent="0.25">
      <c r="A726">
        <v>525021</v>
      </c>
      <c r="B726" s="48">
        <v>5</v>
      </c>
      <c r="C726" t="s">
        <v>1482</v>
      </c>
      <c r="D726">
        <v>1473.89</v>
      </c>
    </row>
    <row r="727" spans="1:4" x14ac:dyDescent="0.25">
      <c r="A727">
        <v>526023</v>
      </c>
      <c r="B727" s="48">
        <v>5</v>
      </c>
      <c r="C727" t="s">
        <v>1504</v>
      </c>
      <c r="D727">
        <v>1226.05</v>
      </c>
    </row>
    <row r="728" spans="1:4" x14ac:dyDescent="0.25">
      <c r="A728">
        <v>526031</v>
      </c>
      <c r="B728" s="48">
        <v>5</v>
      </c>
      <c r="C728" t="s">
        <v>1714</v>
      </c>
      <c r="D728">
        <v>345</v>
      </c>
    </row>
    <row r="729" spans="1:4" x14ac:dyDescent="0.25">
      <c r="A729">
        <v>628001</v>
      </c>
      <c r="B729" s="48">
        <v>6</v>
      </c>
      <c r="C729" t="s">
        <v>1576</v>
      </c>
      <c r="D729">
        <v>149666298.50999999</v>
      </c>
    </row>
    <row r="730" spans="1:4" x14ac:dyDescent="0.25">
      <c r="A730">
        <v>627001</v>
      </c>
      <c r="B730" s="48">
        <v>6</v>
      </c>
      <c r="C730" t="s">
        <v>1541</v>
      </c>
      <c r="D730">
        <v>81500659.640000001</v>
      </c>
    </row>
    <row r="731" spans="1:4" x14ac:dyDescent="0.25">
      <c r="A731">
        <v>629001</v>
      </c>
      <c r="B731" s="48">
        <v>6</v>
      </c>
      <c r="C731" t="s">
        <v>1622</v>
      </c>
      <c r="D731">
        <v>2541438.9699999997</v>
      </c>
    </row>
    <row r="732" spans="1:4" x14ac:dyDescent="0.25">
      <c r="A732">
        <v>627011</v>
      </c>
      <c r="B732" s="48">
        <v>6</v>
      </c>
      <c r="C732" t="s">
        <v>1551</v>
      </c>
      <c r="D732">
        <v>2148785.7599999998</v>
      </c>
    </row>
    <row r="733" spans="1:4" x14ac:dyDescent="0.25">
      <c r="A733">
        <v>628041</v>
      </c>
      <c r="B733" s="48">
        <v>6</v>
      </c>
      <c r="C733" t="s">
        <v>1611</v>
      </c>
      <c r="D733">
        <v>1857120</v>
      </c>
    </row>
    <row r="734" spans="1:4" x14ac:dyDescent="0.25">
      <c r="A734">
        <v>631001</v>
      </c>
      <c r="B734" s="48">
        <v>6</v>
      </c>
      <c r="C734" t="s">
        <v>1637</v>
      </c>
      <c r="D734">
        <v>1560351.8900000001</v>
      </c>
    </row>
    <row r="735" spans="1:4" x14ac:dyDescent="0.25">
      <c r="A735">
        <v>628056</v>
      </c>
      <c r="B735" s="48">
        <v>6</v>
      </c>
      <c r="C735" t="s">
        <v>1619</v>
      </c>
      <c r="D735">
        <v>1480803</v>
      </c>
    </row>
    <row r="736" spans="1:4" x14ac:dyDescent="0.25">
      <c r="A736">
        <v>627025</v>
      </c>
      <c r="B736" s="48">
        <v>6</v>
      </c>
      <c r="C736" t="s">
        <v>1563</v>
      </c>
      <c r="D736">
        <v>1336013.18</v>
      </c>
    </row>
    <row r="737" spans="1:4" x14ac:dyDescent="0.25">
      <c r="A737">
        <v>633001</v>
      </c>
      <c r="B737" s="48">
        <v>6</v>
      </c>
      <c r="C737" t="s">
        <v>1639</v>
      </c>
      <c r="D737">
        <v>1309139.56</v>
      </c>
    </row>
    <row r="738" spans="1:4" x14ac:dyDescent="0.25">
      <c r="A738">
        <v>628053</v>
      </c>
      <c r="B738" s="48">
        <v>6</v>
      </c>
      <c r="C738" t="s">
        <v>1616</v>
      </c>
      <c r="D738">
        <v>1133153</v>
      </c>
    </row>
    <row r="739" spans="1:4" x14ac:dyDescent="0.25">
      <c r="A739">
        <v>637001</v>
      </c>
      <c r="B739" s="48">
        <v>6</v>
      </c>
      <c r="C739" t="s">
        <v>1659</v>
      </c>
      <c r="D739">
        <v>900504.82000000007</v>
      </c>
    </row>
    <row r="740" spans="1:4" x14ac:dyDescent="0.25">
      <c r="A740">
        <v>627038</v>
      </c>
      <c r="B740" s="48">
        <v>6</v>
      </c>
      <c r="C740" t="s">
        <v>1575</v>
      </c>
      <c r="D740">
        <v>867738</v>
      </c>
    </row>
    <row r="741" spans="1:4" x14ac:dyDescent="0.25">
      <c r="A741">
        <v>628010</v>
      </c>
      <c r="B741" s="48">
        <v>6</v>
      </c>
      <c r="C741" t="s">
        <v>1584</v>
      </c>
      <c r="D741">
        <v>838778</v>
      </c>
    </row>
    <row r="742" spans="1:4" x14ac:dyDescent="0.25">
      <c r="A742">
        <v>628015</v>
      </c>
      <c r="B742" s="48">
        <v>6</v>
      </c>
      <c r="C742" t="s">
        <v>1589</v>
      </c>
      <c r="D742">
        <v>801876.52</v>
      </c>
    </row>
    <row r="743" spans="1:4" x14ac:dyDescent="0.25">
      <c r="A743">
        <v>628020</v>
      </c>
      <c r="B743" s="48">
        <v>6</v>
      </c>
      <c r="C743" t="s">
        <v>1594</v>
      </c>
      <c r="D743">
        <v>779472.88</v>
      </c>
    </row>
    <row r="744" spans="1:4" x14ac:dyDescent="0.25">
      <c r="A744">
        <v>628027</v>
      </c>
      <c r="B744" s="48">
        <v>6</v>
      </c>
      <c r="C744" t="s">
        <v>1600</v>
      </c>
      <c r="D744">
        <v>665323.61</v>
      </c>
    </row>
    <row r="745" spans="1:4" x14ac:dyDescent="0.25">
      <c r="A745">
        <v>636001</v>
      </c>
      <c r="B745" s="48">
        <v>6</v>
      </c>
      <c r="C745" t="s">
        <v>1655</v>
      </c>
      <c r="D745">
        <v>633897.87</v>
      </c>
    </row>
    <row r="746" spans="1:4" x14ac:dyDescent="0.25">
      <c r="A746">
        <v>633009</v>
      </c>
      <c r="B746" s="48">
        <v>6</v>
      </c>
      <c r="C746" t="s">
        <v>1645</v>
      </c>
      <c r="D746">
        <v>623318.91999999993</v>
      </c>
    </row>
    <row r="747" spans="1:4" x14ac:dyDescent="0.25">
      <c r="A747">
        <v>633002</v>
      </c>
      <c r="B747" s="48">
        <v>6</v>
      </c>
      <c r="C747" t="s">
        <v>1640</v>
      </c>
      <c r="D747">
        <v>588171</v>
      </c>
    </row>
    <row r="748" spans="1:4" x14ac:dyDescent="0.25">
      <c r="A748">
        <v>634001</v>
      </c>
      <c r="B748" s="48">
        <v>6</v>
      </c>
      <c r="C748" t="s">
        <v>1651</v>
      </c>
      <c r="D748">
        <v>582899.1</v>
      </c>
    </row>
    <row r="749" spans="1:4" x14ac:dyDescent="0.25">
      <c r="A749">
        <v>627012</v>
      </c>
      <c r="B749" s="48">
        <v>6</v>
      </c>
      <c r="C749" t="s">
        <v>1552</v>
      </c>
      <c r="D749">
        <v>546292.5</v>
      </c>
    </row>
    <row r="750" spans="1:4" x14ac:dyDescent="0.25">
      <c r="A750">
        <v>633010</v>
      </c>
      <c r="B750" s="48">
        <v>6</v>
      </c>
      <c r="C750" t="s">
        <v>1646</v>
      </c>
      <c r="D750">
        <v>542522.85</v>
      </c>
    </row>
    <row r="751" spans="1:4" x14ac:dyDescent="0.25">
      <c r="A751">
        <v>628052</v>
      </c>
      <c r="B751" s="48">
        <v>6</v>
      </c>
      <c r="C751" t="s">
        <v>1615</v>
      </c>
      <c r="D751">
        <v>529944</v>
      </c>
    </row>
    <row r="752" spans="1:4" x14ac:dyDescent="0.25">
      <c r="A752">
        <v>633004</v>
      </c>
      <c r="B752" s="48">
        <v>6</v>
      </c>
      <c r="C752" t="s">
        <v>1642</v>
      </c>
      <c r="D752">
        <v>525032.92000000004</v>
      </c>
    </row>
    <row r="753" spans="1:4" x14ac:dyDescent="0.25">
      <c r="A753">
        <v>627026</v>
      </c>
      <c r="B753" s="48">
        <v>6</v>
      </c>
      <c r="C753" t="s">
        <v>1564</v>
      </c>
      <c r="D753">
        <v>488228.70999999996</v>
      </c>
    </row>
    <row r="754" spans="1:4" x14ac:dyDescent="0.25">
      <c r="A754">
        <v>627018</v>
      </c>
      <c r="B754" s="48">
        <v>6</v>
      </c>
      <c r="C754" t="s">
        <v>1557</v>
      </c>
      <c r="D754">
        <v>487823.58</v>
      </c>
    </row>
    <row r="755" spans="1:4" x14ac:dyDescent="0.25">
      <c r="A755">
        <v>628054</v>
      </c>
      <c r="B755" s="48">
        <v>6</v>
      </c>
      <c r="C755" t="s">
        <v>1617</v>
      </c>
      <c r="D755">
        <v>476276.5</v>
      </c>
    </row>
    <row r="756" spans="1:4" x14ac:dyDescent="0.25">
      <c r="A756">
        <v>627028</v>
      </c>
      <c r="B756" s="48">
        <v>6</v>
      </c>
      <c r="C756" t="s">
        <v>1566</v>
      </c>
      <c r="D756">
        <v>475209.18999999994</v>
      </c>
    </row>
    <row r="757" spans="1:4" x14ac:dyDescent="0.25">
      <c r="A757">
        <v>629013</v>
      </c>
      <c r="B757" s="48">
        <v>6</v>
      </c>
      <c r="C757" t="s">
        <v>1633</v>
      </c>
      <c r="D757">
        <v>458480.69</v>
      </c>
    </row>
    <row r="758" spans="1:4" x14ac:dyDescent="0.25">
      <c r="A758">
        <v>627035</v>
      </c>
      <c r="B758" s="48">
        <v>6</v>
      </c>
      <c r="C758" t="s">
        <v>1572</v>
      </c>
      <c r="D758">
        <v>423150.76</v>
      </c>
    </row>
    <row r="759" spans="1:4" x14ac:dyDescent="0.25">
      <c r="A759">
        <v>628018</v>
      </c>
      <c r="B759" s="48">
        <v>6</v>
      </c>
      <c r="C759" t="s">
        <v>1592</v>
      </c>
      <c r="D759">
        <v>390452.28</v>
      </c>
    </row>
    <row r="760" spans="1:4" x14ac:dyDescent="0.25">
      <c r="A760">
        <v>627008</v>
      </c>
      <c r="B760" s="48">
        <v>6</v>
      </c>
      <c r="C760" t="s">
        <v>1548</v>
      </c>
      <c r="D760">
        <v>387348.91000000003</v>
      </c>
    </row>
    <row r="761" spans="1:4" x14ac:dyDescent="0.25">
      <c r="A761">
        <v>628057</v>
      </c>
      <c r="B761" s="48">
        <v>6</v>
      </c>
      <c r="C761" t="s">
        <v>1620</v>
      </c>
      <c r="D761">
        <v>352270.81</v>
      </c>
    </row>
    <row r="762" spans="1:4" x14ac:dyDescent="0.25">
      <c r="A762">
        <v>633015</v>
      </c>
      <c r="B762" s="48">
        <v>6</v>
      </c>
      <c r="C762" t="s">
        <v>1648</v>
      </c>
      <c r="D762">
        <v>320043</v>
      </c>
    </row>
    <row r="763" spans="1:4" x14ac:dyDescent="0.25">
      <c r="A763">
        <v>628038</v>
      </c>
      <c r="B763" s="48">
        <v>6</v>
      </c>
      <c r="C763" t="s">
        <v>1608</v>
      </c>
      <c r="D763">
        <v>293611.58</v>
      </c>
    </row>
    <row r="764" spans="1:4" x14ac:dyDescent="0.25">
      <c r="A764">
        <v>628061</v>
      </c>
      <c r="B764" s="48">
        <v>6</v>
      </c>
      <c r="C764" t="s">
        <v>1621</v>
      </c>
      <c r="D764">
        <v>288846</v>
      </c>
    </row>
    <row r="765" spans="1:4" x14ac:dyDescent="0.25">
      <c r="A765">
        <v>628016</v>
      </c>
      <c r="B765" s="48">
        <v>6</v>
      </c>
      <c r="C765" t="s">
        <v>1590</v>
      </c>
      <c r="D765">
        <v>278009.58</v>
      </c>
    </row>
    <row r="766" spans="1:4" x14ac:dyDescent="0.25">
      <c r="A766">
        <v>628003</v>
      </c>
      <c r="B766" s="48">
        <v>6</v>
      </c>
      <c r="C766" t="s">
        <v>1578</v>
      </c>
      <c r="D766">
        <v>267442.58</v>
      </c>
    </row>
    <row r="767" spans="1:4" x14ac:dyDescent="0.25">
      <c r="A767">
        <v>633006</v>
      </c>
      <c r="B767" s="48">
        <v>6</v>
      </c>
      <c r="C767" t="s">
        <v>1644</v>
      </c>
      <c r="D767">
        <v>263250.79000000004</v>
      </c>
    </row>
    <row r="768" spans="1:4" x14ac:dyDescent="0.25">
      <c r="A768">
        <v>627030</v>
      </c>
      <c r="B768" s="48">
        <v>6</v>
      </c>
      <c r="C768" t="s">
        <v>1567</v>
      </c>
      <c r="D768">
        <v>262545.01</v>
      </c>
    </row>
    <row r="769" spans="1:4" x14ac:dyDescent="0.25">
      <c r="A769">
        <v>628026</v>
      </c>
      <c r="B769" s="48">
        <v>6</v>
      </c>
      <c r="C769" t="s">
        <v>1599</v>
      </c>
      <c r="D769">
        <v>255646.07999999999</v>
      </c>
    </row>
    <row r="770" spans="1:4" x14ac:dyDescent="0.25">
      <c r="A770">
        <v>627006</v>
      </c>
      <c r="B770" s="48">
        <v>6</v>
      </c>
      <c r="C770" t="s">
        <v>1546</v>
      </c>
      <c r="D770">
        <v>229305.71</v>
      </c>
    </row>
    <row r="771" spans="1:4" x14ac:dyDescent="0.25">
      <c r="A771">
        <v>627037</v>
      </c>
      <c r="B771" s="48">
        <v>6</v>
      </c>
      <c r="C771" t="s">
        <v>1574</v>
      </c>
      <c r="D771">
        <v>226362.49</v>
      </c>
    </row>
    <row r="772" spans="1:4" x14ac:dyDescent="0.25">
      <c r="A772">
        <v>628017</v>
      </c>
      <c r="B772" s="48">
        <v>6</v>
      </c>
      <c r="C772" t="s">
        <v>1591</v>
      </c>
      <c r="D772">
        <v>214837</v>
      </c>
    </row>
    <row r="773" spans="1:4" x14ac:dyDescent="0.25">
      <c r="A773">
        <v>627022</v>
      </c>
      <c r="B773" s="48">
        <v>6</v>
      </c>
      <c r="C773" t="s">
        <v>1561</v>
      </c>
      <c r="D773">
        <v>212457</v>
      </c>
    </row>
    <row r="774" spans="1:4" x14ac:dyDescent="0.25">
      <c r="A774">
        <v>627024</v>
      </c>
      <c r="B774" s="48">
        <v>6</v>
      </c>
      <c r="C774" t="s">
        <v>1562</v>
      </c>
      <c r="D774">
        <v>203213.51</v>
      </c>
    </row>
    <row r="775" spans="1:4" x14ac:dyDescent="0.25">
      <c r="A775">
        <v>627005</v>
      </c>
      <c r="B775" s="48">
        <v>6</v>
      </c>
      <c r="C775" t="s">
        <v>1545</v>
      </c>
      <c r="D775">
        <v>200065.29</v>
      </c>
    </row>
    <row r="776" spans="1:4" x14ac:dyDescent="0.25">
      <c r="A776">
        <v>627013</v>
      </c>
      <c r="B776" s="48">
        <v>6</v>
      </c>
      <c r="C776" t="s">
        <v>1124</v>
      </c>
      <c r="D776">
        <v>194215</v>
      </c>
    </row>
    <row r="777" spans="1:4" x14ac:dyDescent="0.25">
      <c r="A777">
        <v>627007</v>
      </c>
      <c r="B777" s="48">
        <v>6</v>
      </c>
      <c r="C777" t="s">
        <v>1547</v>
      </c>
      <c r="D777">
        <v>194124.4</v>
      </c>
    </row>
    <row r="778" spans="1:4" x14ac:dyDescent="0.25">
      <c r="A778">
        <v>628023</v>
      </c>
      <c r="B778" s="48">
        <v>6</v>
      </c>
      <c r="C778" t="s">
        <v>1596</v>
      </c>
      <c r="D778">
        <v>193358.16</v>
      </c>
    </row>
    <row r="779" spans="1:4" x14ac:dyDescent="0.25">
      <c r="A779">
        <v>627031</v>
      </c>
      <c r="B779" s="48">
        <v>6</v>
      </c>
      <c r="C779" t="s">
        <v>1568</v>
      </c>
      <c r="D779">
        <v>187792.21000000002</v>
      </c>
    </row>
    <row r="780" spans="1:4" x14ac:dyDescent="0.25">
      <c r="A780">
        <v>628031</v>
      </c>
      <c r="B780" s="48">
        <v>6</v>
      </c>
      <c r="C780" t="s">
        <v>1604</v>
      </c>
      <c r="D780">
        <v>178289.45</v>
      </c>
    </row>
    <row r="781" spans="1:4" x14ac:dyDescent="0.25">
      <c r="A781">
        <v>635001</v>
      </c>
      <c r="B781" s="48">
        <v>6</v>
      </c>
      <c r="C781" t="s">
        <v>1652</v>
      </c>
      <c r="D781">
        <v>177159.84</v>
      </c>
    </row>
    <row r="782" spans="1:4" x14ac:dyDescent="0.25">
      <c r="A782">
        <v>628030</v>
      </c>
      <c r="B782" s="48">
        <v>6</v>
      </c>
      <c r="C782" t="s">
        <v>1603</v>
      </c>
      <c r="D782">
        <v>177063.05</v>
      </c>
    </row>
    <row r="783" spans="1:4" x14ac:dyDescent="0.25">
      <c r="A783">
        <v>628007</v>
      </c>
      <c r="B783" s="48">
        <v>6</v>
      </c>
      <c r="C783" t="s">
        <v>1582</v>
      </c>
      <c r="D783">
        <v>173248.86000000002</v>
      </c>
    </row>
    <row r="784" spans="1:4" x14ac:dyDescent="0.25">
      <c r="A784">
        <v>627020</v>
      </c>
      <c r="B784" s="48">
        <v>6</v>
      </c>
      <c r="C784" t="s">
        <v>1559</v>
      </c>
      <c r="D784">
        <v>160388.69</v>
      </c>
    </row>
    <row r="785" spans="1:4" x14ac:dyDescent="0.25">
      <c r="A785">
        <v>628033</v>
      </c>
      <c r="B785" s="48">
        <v>6</v>
      </c>
      <c r="C785" t="s">
        <v>1154</v>
      </c>
      <c r="D785">
        <v>158060.01999999999</v>
      </c>
    </row>
    <row r="786" spans="1:4" x14ac:dyDescent="0.25">
      <c r="A786">
        <v>633005</v>
      </c>
      <c r="B786" s="48">
        <v>6</v>
      </c>
      <c r="C786" t="s">
        <v>1643</v>
      </c>
      <c r="D786">
        <v>153217.99</v>
      </c>
    </row>
    <row r="787" spans="1:4" x14ac:dyDescent="0.25">
      <c r="A787">
        <v>627004</v>
      </c>
      <c r="B787" s="48">
        <v>6</v>
      </c>
      <c r="C787" t="s">
        <v>1544</v>
      </c>
      <c r="D787">
        <v>149655.46000000002</v>
      </c>
    </row>
    <row r="788" spans="1:4" x14ac:dyDescent="0.25">
      <c r="A788">
        <v>628022</v>
      </c>
      <c r="B788" s="48">
        <v>6</v>
      </c>
      <c r="C788" t="s">
        <v>1595</v>
      </c>
      <c r="D788">
        <v>147425.79</v>
      </c>
    </row>
    <row r="789" spans="1:4" x14ac:dyDescent="0.25">
      <c r="A789">
        <v>628046</v>
      </c>
      <c r="B789" s="48">
        <v>6</v>
      </c>
      <c r="C789" t="s">
        <v>1612</v>
      </c>
      <c r="D789">
        <v>145944</v>
      </c>
    </row>
    <row r="790" spans="1:4" x14ac:dyDescent="0.25">
      <c r="A790">
        <v>628019</v>
      </c>
      <c r="B790" s="48">
        <v>6</v>
      </c>
      <c r="C790" t="s">
        <v>1593</v>
      </c>
      <c r="D790">
        <v>139975.22</v>
      </c>
    </row>
    <row r="791" spans="1:4" x14ac:dyDescent="0.25">
      <c r="A791">
        <v>628006</v>
      </c>
      <c r="B791" s="48">
        <v>6</v>
      </c>
      <c r="C791" t="s">
        <v>1581</v>
      </c>
      <c r="D791">
        <v>138463</v>
      </c>
    </row>
    <row r="792" spans="1:4" x14ac:dyDescent="0.25">
      <c r="A792">
        <v>629004</v>
      </c>
      <c r="B792" s="48">
        <v>6</v>
      </c>
      <c r="C792" t="s">
        <v>1625</v>
      </c>
      <c r="D792">
        <v>135039.21</v>
      </c>
    </row>
    <row r="793" spans="1:4" x14ac:dyDescent="0.25">
      <c r="A793">
        <v>631009</v>
      </c>
      <c r="B793" s="48">
        <v>6</v>
      </c>
      <c r="C793" t="s">
        <v>1638</v>
      </c>
      <c r="D793">
        <v>134664</v>
      </c>
    </row>
    <row r="794" spans="1:4" x14ac:dyDescent="0.25">
      <c r="A794">
        <v>627003</v>
      </c>
      <c r="B794" s="48">
        <v>6</v>
      </c>
      <c r="C794" t="s">
        <v>1543</v>
      </c>
      <c r="D794">
        <v>120471.09</v>
      </c>
    </row>
    <row r="795" spans="1:4" x14ac:dyDescent="0.25">
      <c r="A795">
        <v>627002</v>
      </c>
      <c r="B795" s="48">
        <v>6</v>
      </c>
      <c r="C795" t="s">
        <v>1542</v>
      </c>
      <c r="D795">
        <v>118255.81</v>
      </c>
    </row>
    <row r="796" spans="1:4" x14ac:dyDescent="0.25">
      <c r="A796">
        <v>627034</v>
      </c>
      <c r="B796" s="48">
        <v>6</v>
      </c>
      <c r="C796" t="s">
        <v>1571</v>
      </c>
      <c r="D796">
        <v>117177.65</v>
      </c>
    </row>
    <row r="797" spans="1:4" x14ac:dyDescent="0.25">
      <c r="A797">
        <v>629003</v>
      </c>
      <c r="B797" s="48">
        <v>6</v>
      </c>
      <c r="C797" t="s">
        <v>1624</v>
      </c>
      <c r="D797">
        <v>116834.33</v>
      </c>
    </row>
    <row r="798" spans="1:4" x14ac:dyDescent="0.25">
      <c r="A798">
        <v>627014</v>
      </c>
      <c r="B798" s="48">
        <v>6</v>
      </c>
      <c r="C798" t="s">
        <v>1553</v>
      </c>
      <c r="D798">
        <v>112544.42</v>
      </c>
    </row>
    <row r="799" spans="1:4" x14ac:dyDescent="0.25">
      <c r="A799">
        <v>629007</v>
      </c>
      <c r="B799" s="48">
        <v>6</v>
      </c>
      <c r="C799" t="s">
        <v>1628</v>
      </c>
      <c r="D799">
        <v>112291.42</v>
      </c>
    </row>
    <row r="800" spans="1:4" x14ac:dyDescent="0.25">
      <c r="A800">
        <v>627036</v>
      </c>
      <c r="B800" s="48">
        <v>6</v>
      </c>
      <c r="C800" t="s">
        <v>1573</v>
      </c>
      <c r="D800">
        <v>109715.22</v>
      </c>
    </row>
    <row r="801" spans="1:4" x14ac:dyDescent="0.25">
      <c r="A801">
        <v>628051</v>
      </c>
      <c r="B801" s="48">
        <v>6</v>
      </c>
      <c r="C801" t="s">
        <v>1614</v>
      </c>
      <c r="D801">
        <v>102325.52</v>
      </c>
    </row>
    <row r="802" spans="1:4" x14ac:dyDescent="0.25">
      <c r="A802">
        <v>628011</v>
      </c>
      <c r="B802" s="48">
        <v>6</v>
      </c>
      <c r="C802" t="s">
        <v>1585</v>
      </c>
      <c r="D802">
        <v>101684.35</v>
      </c>
    </row>
    <row r="803" spans="1:4" x14ac:dyDescent="0.25">
      <c r="A803">
        <v>628024</v>
      </c>
      <c r="B803" s="48">
        <v>6</v>
      </c>
      <c r="C803" t="s">
        <v>1597</v>
      </c>
      <c r="D803">
        <v>101404.09</v>
      </c>
    </row>
    <row r="804" spans="1:4" x14ac:dyDescent="0.25">
      <c r="A804">
        <v>628025</v>
      </c>
      <c r="B804" s="48">
        <v>6</v>
      </c>
      <c r="C804" t="s">
        <v>1598</v>
      </c>
      <c r="D804">
        <v>100432.45999999999</v>
      </c>
    </row>
    <row r="805" spans="1:4" x14ac:dyDescent="0.25">
      <c r="A805">
        <v>627033</v>
      </c>
      <c r="B805" s="48">
        <v>6</v>
      </c>
      <c r="C805" t="s">
        <v>1570</v>
      </c>
      <c r="D805">
        <v>92535.209999999992</v>
      </c>
    </row>
    <row r="806" spans="1:4" x14ac:dyDescent="0.25">
      <c r="A806">
        <v>628039</v>
      </c>
      <c r="B806" s="48">
        <v>6</v>
      </c>
      <c r="C806" t="s">
        <v>1609</v>
      </c>
      <c r="D806">
        <v>92501.48</v>
      </c>
    </row>
    <row r="807" spans="1:4" x14ac:dyDescent="0.25">
      <c r="A807">
        <v>628050</v>
      </c>
      <c r="B807" s="48">
        <v>6</v>
      </c>
      <c r="C807" t="s">
        <v>1613</v>
      </c>
      <c r="D807">
        <v>91180.13</v>
      </c>
    </row>
    <row r="808" spans="1:4" x14ac:dyDescent="0.25">
      <c r="A808">
        <v>628013</v>
      </c>
      <c r="B808" s="48">
        <v>6</v>
      </c>
      <c r="C808" t="s">
        <v>1587</v>
      </c>
      <c r="D808">
        <v>87036.18</v>
      </c>
    </row>
    <row r="809" spans="1:4" x14ac:dyDescent="0.25">
      <c r="A809">
        <v>627019</v>
      </c>
      <c r="B809" s="48">
        <v>6</v>
      </c>
      <c r="C809" t="s">
        <v>1558</v>
      </c>
      <c r="D809">
        <v>85755.4</v>
      </c>
    </row>
    <row r="810" spans="1:4" x14ac:dyDescent="0.25">
      <c r="A810">
        <v>627029</v>
      </c>
      <c r="B810" s="48">
        <v>6</v>
      </c>
      <c r="C810" t="s">
        <v>1008</v>
      </c>
      <c r="D810">
        <v>84422.99</v>
      </c>
    </row>
    <row r="811" spans="1:4" x14ac:dyDescent="0.25">
      <c r="A811">
        <v>633017</v>
      </c>
      <c r="B811" s="48">
        <v>6</v>
      </c>
      <c r="C811" t="s">
        <v>1650</v>
      </c>
      <c r="D811">
        <v>83486</v>
      </c>
    </row>
    <row r="812" spans="1:4" x14ac:dyDescent="0.25">
      <c r="A812">
        <v>627032</v>
      </c>
      <c r="B812" s="48">
        <v>6</v>
      </c>
      <c r="C812" t="s">
        <v>1569</v>
      </c>
      <c r="D812">
        <v>82582.87000000001</v>
      </c>
    </row>
    <row r="813" spans="1:4" x14ac:dyDescent="0.25">
      <c r="A813">
        <v>627017</v>
      </c>
      <c r="B813" s="48">
        <v>6</v>
      </c>
      <c r="C813" t="s">
        <v>1556</v>
      </c>
      <c r="D813">
        <v>78679.53</v>
      </c>
    </row>
    <row r="814" spans="1:4" x14ac:dyDescent="0.25">
      <c r="A814">
        <v>627016</v>
      </c>
      <c r="B814" s="48">
        <v>6</v>
      </c>
      <c r="C814" t="s">
        <v>1555</v>
      </c>
      <c r="D814">
        <v>77993.58</v>
      </c>
    </row>
    <row r="815" spans="1:4" x14ac:dyDescent="0.25">
      <c r="A815">
        <v>627021</v>
      </c>
      <c r="B815" s="48">
        <v>6</v>
      </c>
      <c r="C815" t="s">
        <v>1560</v>
      </c>
      <c r="D815">
        <v>77091.709999999992</v>
      </c>
    </row>
    <row r="816" spans="1:4" x14ac:dyDescent="0.25">
      <c r="A816">
        <v>628005</v>
      </c>
      <c r="B816" s="48">
        <v>6</v>
      </c>
      <c r="C816" t="s">
        <v>1580</v>
      </c>
      <c r="D816">
        <v>76081</v>
      </c>
    </row>
    <row r="817" spans="1:4" x14ac:dyDescent="0.25">
      <c r="A817">
        <v>628034</v>
      </c>
      <c r="B817" s="48">
        <v>6</v>
      </c>
      <c r="C817" t="s">
        <v>1606</v>
      </c>
      <c r="D817">
        <v>71327.02</v>
      </c>
    </row>
    <row r="818" spans="1:4" x14ac:dyDescent="0.25">
      <c r="A818">
        <v>628012</v>
      </c>
      <c r="B818" s="48">
        <v>6</v>
      </c>
      <c r="C818" t="s">
        <v>1586</v>
      </c>
      <c r="D818">
        <v>69669.149999999994</v>
      </c>
    </row>
    <row r="819" spans="1:4" x14ac:dyDescent="0.25">
      <c r="A819">
        <v>628055</v>
      </c>
      <c r="B819" s="48">
        <v>6</v>
      </c>
      <c r="C819" t="s">
        <v>1618</v>
      </c>
      <c r="D819">
        <v>64824.81</v>
      </c>
    </row>
    <row r="820" spans="1:4" x14ac:dyDescent="0.25">
      <c r="A820">
        <v>628028</v>
      </c>
      <c r="B820" s="48">
        <v>6</v>
      </c>
      <c r="C820" t="s">
        <v>1601</v>
      </c>
      <c r="D820">
        <v>64815.72</v>
      </c>
    </row>
    <row r="821" spans="1:4" x14ac:dyDescent="0.25">
      <c r="A821">
        <v>628029</v>
      </c>
      <c r="B821" s="48">
        <v>6</v>
      </c>
      <c r="C821" t="s">
        <v>1602</v>
      </c>
      <c r="D821">
        <v>63765.770000000004</v>
      </c>
    </row>
    <row r="822" spans="1:4" x14ac:dyDescent="0.25">
      <c r="A822">
        <v>628014</v>
      </c>
      <c r="B822" s="48">
        <v>6</v>
      </c>
      <c r="C822" t="s">
        <v>1588</v>
      </c>
      <c r="D822">
        <v>62983.58</v>
      </c>
    </row>
    <row r="823" spans="1:4" x14ac:dyDescent="0.25">
      <c r="A823">
        <v>628032</v>
      </c>
      <c r="B823" s="48">
        <v>6</v>
      </c>
      <c r="C823" t="s">
        <v>1605</v>
      </c>
      <c r="D823">
        <v>62346.87</v>
      </c>
    </row>
    <row r="824" spans="1:4" x14ac:dyDescent="0.25">
      <c r="A824">
        <v>636006</v>
      </c>
      <c r="B824" s="48">
        <v>6</v>
      </c>
      <c r="C824" t="s">
        <v>1657</v>
      </c>
      <c r="D824">
        <v>57600</v>
      </c>
    </row>
    <row r="825" spans="1:4" x14ac:dyDescent="0.25">
      <c r="A825">
        <v>633016</v>
      </c>
      <c r="B825" s="48">
        <v>6</v>
      </c>
      <c r="C825" t="s">
        <v>1649</v>
      </c>
      <c r="D825">
        <v>57057</v>
      </c>
    </row>
    <row r="826" spans="1:4" x14ac:dyDescent="0.25">
      <c r="A826">
        <v>628002</v>
      </c>
      <c r="B826" s="48">
        <v>6</v>
      </c>
      <c r="C826" t="s">
        <v>1577</v>
      </c>
      <c r="D826">
        <v>56137.93</v>
      </c>
    </row>
    <row r="827" spans="1:4" x14ac:dyDescent="0.25">
      <c r="A827">
        <v>629011</v>
      </c>
      <c r="B827" s="48">
        <v>6</v>
      </c>
      <c r="C827" t="s">
        <v>1049</v>
      </c>
      <c r="D827">
        <v>54195</v>
      </c>
    </row>
    <row r="828" spans="1:4" x14ac:dyDescent="0.25">
      <c r="A828">
        <v>628037</v>
      </c>
      <c r="B828" s="48">
        <v>6</v>
      </c>
      <c r="C828" t="s">
        <v>1607</v>
      </c>
      <c r="D828">
        <v>52894.020000000004</v>
      </c>
    </row>
    <row r="829" spans="1:4" x14ac:dyDescent="0.25">
      <c r="A829">
        <v>628004</v>
      </c>
      <c r="B829" s="48">
        <v>6</v>
      </c>
      <c r="C829" t="s">
        <v>1579</v>
      </c>
      <c r="D829">
        <v>51011</v>
      </c>
    </row>
    <row r="830" spans="1:4" x14ac:dyDescent="0.25">
      <c r="A830">
        <v>627023</v>
      </c>
      <c r="B830" s="48">
        <v>6</v>
      </c>
      <c r="C830" t="s">
        <v>1220</v>
      </c>
      <c r="D830">
        <v>50000</v>
      </c>
    </row>
    <row r="831" spans="1:4" x14ac:dyDescent="0.25">
      <c r="A831">
        <v>627009</v>
      </c>
      <c r="B831" s="48">
        <v>6</v>
      </c>
      <c r="C831" t="s">
        <v>1549</v>
      </c>
      <c r="D831">
        <v>48330.04</v>
      </c>
    </row>
    <row r="832" spans="1:4" x14ac:dyDescent="0.25">
      <c r="A832">
        <v>629008</v>
      </c>
      <c r="B832" s="48">
        <v>6</v>
      </c>
      <c r="C832" t="s">
        <v>1629</v>
      </c>
      <c r="D832">
        <v>44323.740000000005</v>
      </c>
    </row>
    <row r="833" spans="1:4" x14ac:dyDescent="0.25">
      <c r="A833">
        <v>633003</v>
      </c>
      <c r="B833" s="48">
        <v>6</v>
      </c>
      <c r="C833" t="s">
        <v>1641</v>
      </c>
      <c r="D833">
        <v>42315</v>
      </c>
    </row>
    <row r="834" spans="1:4" x14ac:dyDescent="0.25">
      <c r="A834">
        <v>629006</v>
      </c>
      <c r="B834" s="48">
        <v>6</v>
      </c>
      <c r="C834" t="s">
        <v>1627</v>
      </c>
      <c r="D834">
        <v>42125.35</v>
      </c>
    </row>
    <row r="835" spans="1:4" x14ac:dyDescent="0.25">
      <c r="A835">
        <v>635011</v>
      </c>
      <c r="B835" s="48">
        <v>6</v>
      </c>
      <c r="C835" t="s">
        <v>1654</v>
      </c>
      <c r="D835">
        <v>39263</v>
      </c>
    </row>
    <row r="836" spans="1:4" x14ac:dyDescent="0.25">
      <c r="A836">
        <v>627015</v>
      </c>
      <c r="B836" s="48">
        <v>6</v>
      </c>
      <c r="C836" t="s">
        <v>1554</v>
      </c>
      <c r="D836">
        <v>37627.49</v>
      </c>
    </row>
    <row r="837" spans="1:4" x14ac:dyDescent="0.25">
      <c r="A837">
        <v>627010</v>
      </c>
      <c r="B837" s="48">
        <v>6</v>
      </c>
      <c r="C837" t="s">
        <v>1550</v>
      </c>
      <c r="D837">
        <v>37047.81</v>
      </c>
    </row>
    <row r="838" spans="1:4" x14ac:dyDescent="0.25">
      <c r="A838">
        <v>628036</v>
      </c>
      <c r="B838" s="48">
        <v>6</v>
      </c>
      <c r="C838" t="s">
        <v>1308</v>
      </c>
      <c r="D838">
        <v>35775.24</v>
      </c>
    </row>
    <row r="839" spans="1:4" x14ac:dyDescent="0.25">
      <c r="A839">
        <v>627027</v>
      </c>
      <c r="B839" s="48">
        <v>6</v>
      </c>
      <c r="C839" t="s">
        <v>1565</v>
      </c>
      <c r="D839">
        <v>31500.23</v>
      </c>
    </row>
    <row r="840" spans="1:4" x14ac:dyDescent="0.25">
      <c r="A840">
        <v>628044</v>
      </c>
      <c r="B840" s="48">
        <v>6</v>
      </c>
      <c r="C840" t="s">
        <v>1717</v>
      </c>
      <c r="D840">
        <v>30000</v>
      </c>
    </row>
    <row r="841" spans="1:4" x14ac:dyDescent="0.25">
      <c r="A841">
        <v>629002</v>
      </c>
      <c r="B841" s="48">
        <v>6</v>
      </c>
      <c r="C841" t="s">
        <v>1623</v>
      </c>
      <c r="D841">
        <v>27424.32</v>
      </c>
    </row>
    <row r="842" spans="1:4" x14ac:dyDescent="0.25">
      <c r="A842">
        <v>634002</v>
      </c>
      <c r="B842" s="48">
        <v>6</v>
      </c>
      <c r="C842" t="s">
        <v>1718</v>
      </c>
      <c r="D842">
        <v>27341.93</v>
      </c>
    </row>
    <row r="843" spans="1:4" x14ac:dyDescent="0.25">
      <c r="A843">
        <v>628009</v>
      </c>
      <c r="B843" s="48">
        <v>6</v>
      </c>
      <c r="C843" t="s">
        <v>1583</v>
      </c>
      <c r="D843">
        <v>24545.760000000002</v>
      </c>
    </row>
    <row r="844" spans="1:4" x14ac:dyDescent="0.25">
      <c r="A844">
        <v>629016</v>
      </c>
      <c r="B844" s="48">
        <v>6</v>
      </c>
      <c r="C844" t="s">
        <v>1177</v>
      </c>
      <c r="D844">
        <v>24040.47</v>
      </c>
    </row>
    <row r="845" spans="1:4" x14ac:dyDescent="0.25">
      <c r="A845">
        <v>633007</v>
      </c>
      <c r="B845" s="48">
        <v>6</v>
      </c>
      <c r="C845" t="s">
        <v>939</v>
      </c>
      <c r="D845">
        <v>23400</v>
      </c>
    </row>
    <row r="846" spans="1:4" x14ac:dyDescent="0.25">
      <c r="A846">
        <v>636003</v>
      </c>
      <c r="B846" s="48">
        <v>6</v>
      </c>
      <c r="C846" t="s">
        <v>1656</v>
      </c>
      <c r="D846">
        <v>19424.13</v>
      </c>
    </row>
    <row r="847" spans="1:4" x14ac:dyDescent="0.25">
      <c r="A847">
        <v>629015</v>
      </c>
      <c r="B847" s="48">
        <v>6</v>
      </c>
      <c r="C847" t="s">
        <v>1635</v>
      </c>
      <c r="D847">
        <v>17930</v>
      </c>
    </row>
    <row r="848" spans="1:4" x14ac:dyDescent="0.25">
      <c r="A848">
        <v>628040</v>
      </c>
      <c r="B848" s="48">
        <v>6</v>
      </c>
      <c r="C848" t="s">
        <v>1610</v>
      </c>
      <c r="D848">
        <v>8006.88</v>
      </c>
    </row>
    <row r="849" spans="1:4" x14ac:dyDescent="0.25">
      <c r="A849">
        <v>629010</v>
      </c>
      <c r="B849" s="48">
        <v>6</v>
      </c>
      <c r="C849" t="s">
        <v>1631</v>
      </c>
      <c r="D849">
        <v>7960</v>
      </c>
    </row>
    <row r="850" spans="1:4" x14ac:dyDescent="0.25">
      <c r="A850">
        <v>629014</v>
      </c>
      <c r="B850" s="48">
        <v>6</v>
      </c>
      <c r="C850" t="s">
        <v>1634</v>
      </c>
      <c r="D850">
        <v>5043.2700000000004</v>
      </c>
    </row>
  </sheetData>
  <autoFilter ref="A8:D8">
    <sortState ref="A9:D850">
      <sortCondition ref="B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1"/>
  <sheetViews>
    <sheetView showGridLines="0" tabSelected="1" workbookViewId="0">
      <selection activeCell="E5" sqref="E5"/>
    </sheetView>
  </sheetViews>
  <sheetFormatPr baseColWidth="10" defaultRowHeight="15" outlineLevelRow="1" x14ac:dyDescent="0.25"/>
  <cols>
    <col min="1" max="1" width="4" style="28" customWidth="1"/>
    <col min="2" max="2" width="12.7109375" style="28" hidden="1" customWidth="1"/>
    <col min="3" max="3" width="28.28515625" style="28" customWidth="1"/>
    <col min="4" max="4" width="20.140625" style="28" bestFit="1" customWidth="1"/>
    <col min="5" max="5" width="20" style="28" customWidth="1"/>
    <col min="6" max="6" width="20.42578125" style="28" customWidth="1"/>
    <col min="7" max="7" width="22.28515625" style="28" bestFit="1" customWidth="1"/>
    <col min="8" max="8" width="18.7109375" style="28" customWidth="1"/>
    <col min="9" max="9" width="20.5703125" style="28" bestFit="1" customWidth="1"/>
    <col min="10" max="10" width="18.7109375" style="28" customWidth="1"/>
    <col min="11" max="11" width="11.42578125" style="33"/>
    <col min="12" max="16384" width="11.42578125" style="28"/>
  </cols>
  <sheetData>
    <row r="1" spans="1:11" customFormat="1" ht="24.95" customHeight="1" x14ac:dyDescent="0.25">
      <c r="A1" s="84"/>
      <c r="B1" s="84"/>
      <c r="C1" s="84"/>
      <c r="D1" s="85" t="s">
        <v>1740</v>
      </c>
      <c r="E1" s="85"/>
      <c r="F1" s="85"/>
      <c r="G1" s="85"/>
      <c r="H1" s="85"/>
      <c r="I1" s="85"/>
      <c r="J1" s="85"/>
      <c r="K1" s="2"/>
    </row>
    <row r="2" spans="1:11" customFormat="1" ht="24.95" customHeight="1" x14ac:dyDescent="0.25">
      <c r="A2" s="84"/>
      <c r="B2" s="84"/>
      <c r="C2" s="84"/>
      <c r="D2" s="85"/>
      <c r="E2" s="85"/>
      <c r="F2" s="85"/>
      <c r="G2" s="85"/>
      <c r="H2" s="85"/>
      <c r="I2" s="85"/>
      <c r="J2" s="85"/>
      <c r="K2" s="2"/>
    </row>
    <row r="3" spans="1:11" customFormat="1" ht="24.95" customHeight="1" x14ac:dyDescent="0.25">
      <c r="A3" s="84"/>
      <c r="B3" s="84"/>
      <c r="C3" s="84"/>
      <c r="D3" s="85"/>
      <c r="E3" s="85"/>
      <c r="F3" s="85"/>
      <c r="G3" s="85"/>
      <c r="H3" s="85"/>
      <c r="I3" s="85"/>
      <c r="J3" s="85"/>
      <c r="K3" s="2"/>
    </row>
    <row r="4" spans="1:11" customFormat="1" x14ac:dyDescent="0.25">
      <c r="D4" s="1"/>
      <c r="K4" s="2"/>
    </row>
    <row r="5" spans="1:11" customFormat="1" ht="21" x14ac:dyDescent="0.25">
      <c r="C5" s="3" t="s">
        <v>1660</v>
      </c>
      <c r="D5" s="82" t="s">
        <v>1741</v>
      </c>
      <c r="E5" s="83">
        <v>42461</v>
      </c>
      <c r="F5" s="82" t="s">
        <v>1742</v>
      </c>
      <c r="G5" s="5"/>
      <c r="H5" s="5"/>
      <c r="I5" s="5"/>
      <c r="J5" s="5"/>
      <c r="K5" s="2"/>
    </row>
    <row r="6" spans="1:11" customFormat="1" ht="15.75" thickBot="1" x14ac:dyDescent="0.3">
      <c r="K6" s="2"/>
    </row>
    <row r="7" spans="1:11" s="6" customFormat="1" ht="30" customHeight="1" thickBot="1" x14ac:dyDescent="0.3">
      <c r="C7" s="7"/>
      <c r="D7" s="8" t="s">
        <v>1661</v>
      </c>
      <c r="E7" s="8" t="s">
        <v>1662</v>
      </c>
      <c r="F7" s="8" t="s">
        <v>1663</v>
      </c>
      <c r="G7" s="8" t="s">
        <v>1664</v>
      </c>
      <c r="H7" s="8" t="s">
        <v>1665</v>
      </c>
      <c r="I7" s="8" t="s">
        <v>1666</v>
      </c>
      <c r="J7" s="8" t="s">
        <v>1667</v>
      </c>
      <c r="K7" s="9"/>
    </row>
    <row r="8" spans="1:11" s="6" customFormat="1" x14ac:dyDescent="0.25">
      <c r="C8" s="10"/>
      <c r="D8" s="11"/>
      <c r="E8" s="11"/>
      <c r="F8" s="12"/>
      <c r="G8" s="12"/>
      <c r="H8" s="12"/>
      <c r="I8" s="12"/>
      <c r="J8" s="12"/>
      <c r="K8" s="9"/>
    </row>
    <row r="9" spans="1:11" customFormat="1" ht="21" x14ac:dyDescent="0.25">
      <c r="A9" s="13"/>
      <c r="B9" s="13"/>
      <c r="C9" s="14" t="s">
        <v>1668</v>
      </c>
      <c r="D9" s="15">
        <v>0</v>
      </c>
      <c r="E9" s="15">
        <f>SUM(E11,E242,E368,E546,E697,E785)</f>
        <v>0</v>
      </c>
      <c r="F9" s="15">
        <f>D9*(1+K9)</f>
        <v>0</v>
      </c>
      <c r="G9" s="16">
        <f>E9-D9</f>
        <v>0</v>
      </c>
      <c r="H9" s="17">
        <f t="shared" ref="H9:H11" si="0">IF(AND(D9=0,E9&gt;0),100%,IFERROR(E9/D9-1,0%))</f>
        <v>0</v>
      </c>
      <c r="I9" s="16">
        <f>E9-F9</f>
        <v>0</v>
      </c>
      <c r="J9" s="17">
        <f>IF(AND(F9=0,E9&gt;0),100%,IFERROR(E9/F9-1,0%))</f>
        <v>0</v>
      </c>
      <c r="K9" s="18">
        <v>0.13728550624590596</v>
      </c>
    </row>
    <row r="10" spans="1:11" s="6" customFormat="1" x14ac:dyDescent="0.25">
      <c r="C10" s="19"/>
      <c r="D10" s="20"/>
      <c r="E10" s="20"/>
      <c r="F10" s="20"/>
      <c r="G10" s="20"/>
      <c r="H10" s="20"/>
      <c r="I10" s="20"/>
      <c r="J10" s="20"/>
      <c r="K10" s="9"/>
    </row>
    <row r="11" spans="1:11" customFormat="1" ht="21" x14ac:dyDescent="0.25">
      <c r="A11" s="13"/>
      <c r="B11" s="13"/>
      <c r="C11" s="14" t="s">
        <v>1669</v>
      </c>
      <c r="D11" s="15">
        <v>0</v>
      </c>
      <c r="E11" s="15">
        <v>0</v>
      </c>
      <c r="F11" s="15">
        <f>D11*(1+K11)</f>
        <v>0</v>
      </c>
      <c r="G11" s="16">
        <f>E11-D11</f>
        <v>0</v>
      </c>
      <c r="H11" s="17">
        <f t="shared" si="0"/>
        <v>0</v>
      </c>
      <c r="I11" s="16">
        <f>E11-F11</f>
        <v>0</v>
      </c>
      <c r="J11" s="17">
        <f>IF(AND(F11=0,E11&gt;0),100%,IFERROR(E11/F11-1,0%))</f>
        <v>0</v>
      </c>
      <c r="K11" s="18">
        <v>0.13449640794103779</v>
      </c>
    </row>
    <row r="12" spans="1:11" customFormat="1" ht="15.75" hidden="1" outlineLevel="1" thickBot="1" x14ac:dyDescent="0.3">
      <c r="B12" s="21"/>
      <c r="C12" s="22"/>
      <c r="D12" s="21"/>
      <c r="E12" s="23"/>
      <c r="F12" s="23"/>
      <c r="G12" s="21"/>
      <c r="H12" s="21"/>
      <c r="I12" s="21"/>
      <c r="J12" s="21"/>
      <c r="K12" s="2"/>
    </row>
    <row r="13" spans="1:11" customFormat="1" hidden="1" outlineLevel="1" x14ac:dyDescent="0.25">
      <c r="B13" s="24">
        <f>IF('RECAUDO 2015'!B10=1,'RECAUDO 2015'!A10,0)</f>
        <v>101018</v>
      </c>
      <c r="C13" s="25" t="str">
        <f>VLOOKUP(B13,'RECAUDO 2015'!$A$10:$D$854,3,FALSE)</f>
        <v xml:space="preserve">CHAPINERO                                         </v>
      </c>
      <c r="D13" s="26">
        <f>IFERROR(VLOOKUP(B13,'RECAUDO 2014'!$A$10:$E$860,4,FALSE),0)</f>
        <v>1223311880</v>
      </c>
      <c r="E13" s="26">
        <f>VLOOKUP(B13,'RECAUDO 2015'!$A$10:$D$854,4,FALSE)</f>
        <v>1420578000</v>
      </c>
      <c r="F13" s="26">
        <f>D13*(1+$K$11)</f>
        <v>1387842933.651598</v>
      </c>
      <c r="G13" s="26">
        <f>E13-D13</f>
        <v>197266120</v>
      </c>
      <c r="H13" s="27">
        <f t="shared" ref="H13" si="1">IF(AND(D13=0,E13&gt;0),100%,IFERROR(E13/D13-1,0%))</f>
        <v>0.16125578703609089</v>
      </c>
      <c r="I13" s="26">
        <f>E13-F13</f>
        <v>32735066.348402023</v>
      </c>
      <c r="J13" s="27">
        <f>IF(AND(F13=0,E13&gt;0),100%,IFERROR(E13/F13-1,0%))</f>
        <v>2.3587010860279145E-2</v>
      </c>
      <c r="K13" s="2"/>
    </row>
    <row r="14" spans="1:11" hidden="1" outlineLevel="1" x14ac:dyDescent="0.25">
      <c r="B14" s="29">
        <f>IF('RECAUDO 2015'!B11=1,'RECAUDO 2015'!A11,0)</f>
        <v>101032</v>
      </c>
      <c r="C14" s="30" t="str">
        <f>VLOOKUP(B14,'RECAUDO 2015'!$A$10:$D$854,3,FALSE)</f>
        <v xml:space="preserve">USAQUEN JUNTA ZONAL                               </v>
      </c>
      <c r="D14" s="31">
        <f>IFERROR(VLOOKUP(B14,'RECAUDO 2014'!$A$10:$E$860,4,FALSE),0)</f>
        <v>728843200</v>
      </c>
      <c r="E14" s="31">
        <f>VLOOKUP(B14,'RECAUDO 2015'!$A$10:$D$854,4,FALSE)</f>
        <v>886955400</v>
      </c>
      <c r="F14" s="31">
        <f t="shared" ref="F14:F77" si="2">D14*(1+$K$11)</f>
        <v>826869992.35225141</v>
      </c>
      <c r="G14" s="31">
        <f t="shared" ref="G14:G77" si="3">E14-D14</f>
        <v>158112200</v>
      </c>
      <c r="H14" s="32">
        <f t="shared" ref="H14:H77" si="4">IF(AND(D14=0,E14&gt;0),100%,IFERROR(E14/D14-1,0%))</f>
        <v>0.21693582378212484</v>
      </c>
      <c r="I14" s="31">
        <f t="shared" ref="I14:I77" si="5">E14-F14</f>
        <v>60085407.64774859</v>
      </c>
      <c r="J14" s="32">
        <f t="shared" ref="J14:J77" si="6">IF(AND(F14=0,E14&gt;0),100%,IFERROR(E14/F14-1,0%))</f>
        <v>7.2666088022882214E-2</v>
      </c>
    </row>
    <row r="15" spans="1:11" hidden="1" outlineLevel="1" x14ac:dyDescent="0.25">
      <c r="B15" s="24">
        <f>IF('RECAUDO 2015'!B12=1,'RECAUDO 2015'!A12,0)</f>
        <v>101028</v>
      </c>
      <c r="C15" s="25" t="str">
        <f>VLOOKUP(B15,'RECAUDO 2015'!$A$10:$D$854,3,FALSE)</f>
        <v xml:space="preserve">SUBA JUNTA ZONAL                                  </v>
      </c>
      <c r="D15" s="26">
        <f>IFERROR(VLOOKUP(B15,'RECAUDO 2014'!$A$10:$E$860,4,FALSE),0)</f>
        <v>735318543</v>
      </c>
      <c r="E15" s="26">
        <f>VLOOKUP(B15,'RECAUDO 2015'!$A$10:$D$854,4,FALSE)</f>
        <v>866335900</v>
      </c>
      <c r="F15" s="26">
        <f t="shared" si="2"/>
        <v>834216245.72593749</v>
      </c>
      <c r="G15" s="26">
        <f t="shared" si="3"/>
        <v>131017357</v>
      </c>
      <c r="H15" s="27">
        <f t="shared" si="4"/>
        <v>0.17817768672807688</v>
      </c>
      <c r="I15" s="26">
        <f t="shared" si="5"/>
        <v>32119654.274062514</v>
      </c>
      <c r="J15" s="27">
        <f t="shared" si="6"/>
        <v>3.8502791618631127E-2</v>
      </c>
    </row>
    <row r="16" spans="1:11" hidden="1" outlineLevel="1" x14ac:dyDescent="0.25">
      <c r="B16" s="29">
        <f>IF('RECAUDO 2015'!B13=1,'RECAUDO 2015'!A13,0)</f>
        <v>101003</v>
      </c>
      <c r="C16" s="30" t="str">
        <f>VLOOKUP(B16,'RECAUDO 2015'!$A$10:$D$854,3,FALSE)</f>
        <v xml:space="preserve">OFICINA SUR-KENNEDY                               </v>
      </c>
      <c r="D16" s="31">
        <f>IFERROR(VLOOKUP(B16,'RECAUDO 2014'!$A$10:$E$860,4,FALSE),0)</f>
        <v>633583500</v>
      </c>
      <c r="E16" s="31">
        <f>VLOOKUP(B16,'RECAUDO 2015'!$A$10:$D$854,4,FALSE)</f>
        <v>779494500</v>
      </c>
      <c r="F16" s="31">
        <f t="shared" si="2"/>
        <v>718798204.88071048</v>
      </c>
      <c r="G16" s="31">
        <f t="shared" si="3"/>
        <v>145911000</v>
      </c>
      <c r="H16" s="32">
        <f t="shared" si="4"/>
        <v>0.23029482301859194</v>
      </c>
      <c r="I16" s="31">
        <f t="shared" si="5"/>
        <v>60696295.119289517</v>
      </c>
      <c r="J16" s="32">
        <f t="shared" si="6"/>
        <v>8.44413560122379E-2</v>
      </c>
    </row>
    <row r="17" spans="2:10" hidden="1" outlineLevel="1" x14ac:dyDescent="0.25">
      <c r="B17" s="24">
        <f>IF('RECAUDO 2015'!B14=1,'RECAUDO 2015'!A14,0)</f>
        <v>103001</v>
      </c>
      <c r="C17" s="25" t="str">
        <f>VLOOKUP(B17,'RECAUDO 2015'!$A$10:$D$854,3,FALSE)</f>
        <v xml:space="preserve">VILLAVICENCIO                                     </v>
      </c>
      <c r="D17" s="26">
        <f>IFERROR(VLOOKUP(B17,'RECAUDO 2014'!$A$10:$E$860,4,FALSE),0)</f>
        <v>512566050</v>
      </c>
      <c r="E17" s="26">
        <f>VLOOKUP(B17,'RECAUDO 2015'!$A$10:$D$854,4,FALSE)</f>
        <v>729022590</v>
      </c>
      <c r="F17" s="26">
        <f t="shared" si="2"/>
        <v>581504342.55752635</v>
      </c>
      <c r="G17" s="26">
        <f t="shared" si="3"/>
        <v>216456540</v>
      </c>
      <c r="H17" s="27">
        <f t="shared" si="4"/>
        <v>0.4222997992161206</v>
      </c>
      <c r="I17" s="26">
        <f t="shared" si="5"/>
        <v>147518247.44247365</v>
      </c>
      <c r="J17" s="27">
        <f t="shared" si="6"/>
        <v>0.25368382769709097</v>
      </c>
    </row>
    <row r="18" spans="2:10" hidden="1" outlineLevel="1" x14ac:dyDescent="0.25">
      <c r="B18" s="29">
        <f>IF('RECAUDO 2015'!B15=1,'RECAUDO 2015'!A15,0)</f>
        <v>101004</v>
      </c>
      <c r="C18" s="30" t="str">
        <f>VLOOKUP(B18,'RECAUDO 2015'!$A$10:$D$854,3,FALSE)</f>
        <v xml:space="preserve">ENGATIVA                                          </v>
      </c>
      <c r="D18" s="31">
        <f>IFERROR(VLOOKUP(B18,'RECAUDO 2014'!$A$10:$E$860,4,FALSE),0)</f>
        <v>594872100</v>
      </c>
      <c r="E18" s="31">
        <f>VLOOKUP(B18,'RECAUDO 2015'!$A$10:$D$854,4,FALSE)</f>
        <v>687681400</v>
      </c>
      <c r="F18" s="31">
        <f t="shared" si="2"/>
        <v>674880260.63434184</v>
      </c>
      <c r="G18" s="31">
        <f t="shared" si="3"/>
        <v>92809300</v>
      </c>
      <c r="H18" s="32">
        <f t="shared" si="4"/>
        <v>0.15601555359547037</v>
      </c>
      <c r="I18" s="31">
        <f t="shared" si="5"/>
        <v>12801139.365658164</v>
      </c>
      <c r="J18" s="32">
        <f t="shared" si="6"/>
        <v>1.8968015679738492E-2</v>
      </c>
    </row>
    <row r="19" spans="2:10" hidden="1" outlineLevel="1" x14ac:dyDescent="0.25">
      <c r="B19" s="24">
        <f>IF('RECAUDO 2015'!B16=1,'RECAUDO 2015'!A16,0)</f>
        <v>101029</v>
      </c>
      <c r="C19" s="25" t="str">
        <f>VLOOKUP(B19,'RECAUDO 2015'!$A$10:$D$854,3,FALSE)</f>
        <v xml:space="preserve">TEUSAQUILLO JUNTA ZONAL                           </v>
      </c>
      <c r="D19" s="26">
        <f>IFERROR(VLOOKUP(B19,'RECAUDO 2014'!$A$10:$E$860,4,FALSE),0)</f>
        <v>523577000</v>
      </c>
      <c r="E19" s="26">
        <f>VLOOKUP(B19,'RECAUDO 2015'!$A$10:$D$854,4,FALSE)</f>
        <v>591583300</v>
      </c>
      <c r="F19" s="26">
        <f t="shared" si="2"/>
        <v>593996225.78054476</v>
      </c>
      <c r="G19" s="26">
        <f t="shared" si="3"/>
        <v>68006300</v>
      </c>
      <c r="H19" s="27">
        <f t="shared" si="4"/>
        <v>0.12988786749608949</v>
      </c>
      <c r="I19" s="26">
        <f t="shared" si="5"/>
        <v>-2412925.7805447578</v>
      </c>
      <c r="J19" s="27">
        <f t="shared" si="6"/>
        <v>-4.0621904244829699E-3</v>
      </c>
    </row>
    <row r="20" spans="2:10" hidden="1" outlineLevel="1" x14ac:dyDescent="0.25">
      <c r="B20" s="29">
        <f>IF('RECAUDO 2015'!B17=1,'RECAUDO 2015'!A17,0)</f>
        <v>101022</v>
      </c>
      <c r="C20" s="30" t="str">
        <f>VLOOKUP(B20,'RECAUDO 2015'!$A$10:$D$854,3,FALSE)</f>
        <v xml:space="preserve">FONTIBON JUNTA ZONAL                              </v>
      </c>
      <c r="D20" s="31">
        <f>IFERROR(VLOOKUP(B20,'RECAUDO 2014'!$A$10:$E$860,4,FALSE),0)</f>
        <v>439234475</v>
      </c>
      <c r="E20" s="31">
        <f>VLOOKUP(B20,'RECAUDO 2015'!$A$10:$D$854,4,FALSE)</f>
        <v>541877050</v>
      </c>
      <c r="F20" s="31">
        <f t="shared" si="2"/>
        <v>498309934.13136756</v>
      </c>
      <c r="G20" s="31">
        <f t="shared" si="3"/>
        <v>102642575</v>
      </c>
      <c r="H20" s="32">
        <f t="shared" si="4"/>
        <v>0.23368515187702421</v>
      </c>
      <c r="I20" s="31">
        <f t="shared" si="5"/>
        <v>43567115.868632436</v>
      </c>
      <c r="J20" s="32">
        <f t="shared" si="6"/>
        <v>8.7429755829726341E-2</v>
      </c>
    </row>
    <row r="21" spans="2:10" hidden="1" outlineLevel="1" x14ac:dyDescent="0.25">
      <c r="B21" s="24">
        <f>IF('RECAUDO 2015'!B18=1,'RECAUDO 2015'!A18,0)</f>
        <v>101027</v>
      </c>
      <c r="C21" s="25" t="str">
        <f>VLOOKUP(B21,'RECAUDO 2015'!$A$10:$D$854,3,FALSE)</f>
        <v xml:space="preserve">SANTAFE ALCALDIA                                  </v>
      </c>
      <c r="D21" s="26">
        <f>IFERROR(VLOOKUP(B21,'RECAUDO 2014'!$A$10:$E$860,4,FALSE),0)</f>
        <v>368898800</v>
      </c>
      <c r="E21" s="26">
        <f>VLOOKUP(B21,'RECAUDO 2015'!$A$10:$D$854,4,FALSE)</f>
        <v>461726800</v>
      </c>
      <c r="F21" s="26">
        <f t="shared" si="2"/>
        <v>418514363.49375933</v>
      </c>
      <c r="G21" s="26">
        <f t="shared" si="3"/>
        <v>92828000</v>
      </c>
      <c r="H21" s="27">
        <f t="shared" si="4"/>
        <v>0.25163540786795724</v>
      </c>
      <c r="I21" s="26">
        <f t="shared" si="5"/>
        <v>43212436.506240666</v>
      </c>
      <c r="J21" s="27">
        <f t="shared" si="6"/>
        <v>0.10325197956290699</v>
      </c>
    </row>
    <row r="22" spans="2:10" hidden="1" outlineLevel="1" x14ac:dyDescent="0.25">
      <c r="B22" s="29">
        <f>IF('RECAUDO 2015'!B19=1,'RECAUDO 2015'!A19,0)</f>
        <v>101044</v>
      </c>
      <c r="C22" s="30" t="str">
        <f>VLOOKUP(B22,'RECAUDO 2015'!$A$10:$D$854,3,FALSE)</f>
        <v xml:space="preserve">COTELCO-CUNDINAMARCA                              </v>
      </c>
      <c r="D22" s="31">
        <f>IFERROR(VLOOKUP(B22,'RECAUDO 2014'!$A$10:$E$860,4,FALSE),0)</f>
        <v>350462200</v>
      </c>
      <c r="E22" s="31">
        <f>VLOOKUP(B22,'RECAUDO 2015'!$A$10:$D$854,4,FALSE)</f>
        <v>430824000</v>
      </c>
      <c r="F22" s="31">
        <f t="shared" si="2"/>
        <v>397598107.0191136</v>
      </c>
      <c r="G22" s="31">
        <f t="shared" si="3"/>
        <v>80361800</v>
      </c>
      <c r="H22" s="32">
        <f t="shared" si="4"/>
        <v>0.22930233274801104</v>
      </c>
      <c r="I22" s="31">
        <f t="shared" si="5"/>
        <v>33225892.9808864</v>
      </c>
      <c r="J22" s="32">
        <f t="shared" si="6"/>
        <v>8.3566527089348419E-2</v>
      </c>
    </row>
    <row r="23" spans="2:10" hidden="1" outlineLevel="1" x14ac:dyDescent="0.25">
      <c r="B23" s="24">
        <f>IF('RECAUDO 2015'!B20=1,'RECAUDO 2015'!A20,0)</f>
        <v>101025</v>
      </c>
      <c r="C23" s="25" t="str">
        <f>VLOOKUP(B23,'RECAUDO 2015'!$A$10:$D$854,3,FALSE)</f>
        <v xml:space="preserve">PUENTE ARANDA JUNTA                               </v>
      </c>
      <c r="D23" s="26">
        <f>IFERROR(VLOOKUP(B23,'RECAUDO 2014'!$A$10:$E$860,4,FALSE),0)</f>
        <v>316533350</v>
      </c>
      <c r="E23" s="26">
        <f>VLOOKUP(B23,'RECAUDO 2015'!$A$10:$D$854,4,FALSE)</f>
        <v>345451300</v>
      </c>
      <c r="F23" s="26">
        <f t="shared" si="2"/>
        <v>359105948.56854331</v>
      </c>
      <c r="G23" s="26">
        <f t="shared" si="3"/>
        <v>28917950</v>
      </c>
      <c r="H23" s="27">
        <f t="shared" si="4"/>
        <v>9.1358303951226683E-2</v>
      </c>
      <c r="I23" s="26">
        <f t="shared" si="5"/>
        <v>-13654648.568543315</v>
      </c>
      <c r="J23" s="27">
        <f t="shared" si="6"/>
        <v>-3.8024011083561904E-2</v>
      </c>
    </row>
    <row r="24" spans="2:10" hidden="1" outlineLevel="1" x14ac:dyDescent="0.25">
      <c r="B24" s="29">
        <f>IF('RECAUDO 2015'!B21=1,'RECAUDO 2015'!A21,0)</f>
        <v>101015</v>
      </c>
      <c r="C24" s="30" t="str">
        <f>VLOOKUP(B24,'RECAUDO 2015'!$A$10:$D$854,3,FALSE)</f>
        <v xml:space="preserve">BARRIOS UNIDOS JUNTA                              </v>
      </c>
      <c r="D24" s="31">
        <f>IFERROR(VLOOKUP(B24,'RECAUDO 2014'!$A$10:$E$860,4,FALSE),0)</f>
        <v>277356000</v>
      </c>
      <c r="E24" s="31">
        <f>VLOOKUP(B24,'RECAUDO 2015'!$A$10:$D$854,4,FALSE)</f>
        <v>324564900</v>
      </c>
      <c r="F24" s="31">
        <f t="shared" si="2"/>
        <v>314659385.72089446</v>
      </c>
      <c r="G24" s="31">
        <f t="shared" si="3"/>
        <v>47208900</v>
      </c>
      <c r="H24" s="32">
        <f t="shared" si="4"/>
        <v>0.1702104876043784</v>
      </c>
      <c r="I24" s="31">
        <f t="shared" si="5"/>
        <v>9905514.2791055441</v>
      </c>
      <c r="J24" s="32">
        <f t="shared" si="6"/>
        <v>3.1480117004651476E-2</v>
      </c>
    </row>
    <row r="25" spans="2:10" hidden="1" outlineLevel="1" x14ac:dyDescent="0.25">
      <c r="B25" s="24">
        <f>IF('RECAUDO 2015'!B22=1,'RECAUDO 2015'!A22,0)</f>
        <v>101016</v>
      </c>
      <c r="C25" s="25" t="str">
        <f>VLOOKUP(B25,'RECAUDO 2015'!$A$10:$D$854,3,FALSE)</f>
        <v xml:space="preserve">BOSA JUNTA ZONAL                                  </v>
      </c>
      <c r="D25" s="26">
        <f>IFERROR(VLOOKUP(B25,'RECAUDO 2014'!$A$10:$E$860,4,FALSE),0)</f>
        <v>244555550</v>
      </c>
      <c r="E25" s="26">
        <f>VLOOKUP(B25,'RECAUDO 2015'!$A$10:$D$854,4,FALSE)</f>
        <v>315051400</v>
      </c>
      <c r="F25" s="26">
        <f t="shared" si="2"/>
        <v>277447393.01704484</v>
      </c>
      <c r="G25" s="26">
        <f t="shared" si="3"/>
        <v>70495850</v>
      </c>
      <c r="H25" s="27">
        <f t="shared" si="4"/>
        <v>0.28826109241847098</v>
      </c>
      <c r="I25" s="26">
        <f t="shared" si="5"/>
        <v>37604006.982955158</v>
      </c>
      <c r="J25" s="27">
        <f t="shared" si="6"/>
        <v>0.13553562920176709</v>
      </c>
    </row>
    <row r="26" spans="2:10" hidden="1" outlineLevel="1" x14ac:dyDescent="0.25">
      <c r="B26" s="29">
        <f>IF('RECAUDO 2015'!B23=1,'RECAUDO 2015'!A23,0)</f>
        <v>101024</v>
      </c>
      <c r="C26" s="30" t="str">
        <f>VLOOKUP(B26,'RECAUDO 2015'!$A$10:$D$854,3,FALSE)</f>
        <v xml:space="preserve">LOS MARTIRES-ALCALDIA                             </v>
      </c>
      <c r="D26" s="31">
        <f>IFERROR(VLOOKUP(B26,'RECAUDO 2014'!$A$10:$E$860,4,FALSE),0)</f>
        <v>260866744</v>
      </c>
      <c r="E26" s="31">
        <f>VLOOKUP(B26,'RECAUDO 2015'!$A$10:$D$854,4,FALSE)</f>
        <v>286961900</v>
      </c>
      <c r="F26" s="31">
        <f t="shared" si="2"/>
        <v>295952384.01927429</v>
      </c>
      <c r="G26" s="31">
        <f t="shared" si="3"/>
        <v>26095156</v>
      </c>
      <c r="H26" s="32">
        <f t="shared" si="4"/>
        <v>0.10003251315161887</v>
      </c>
      <c r="I26" s="31">
        <f t="shared" si="5"/>
        <v>-8990484.0192742944</v>
      </c>
      <c r="J26" s="32">
        <f t="shared" si="6"/>
        <v>-3.0378143595858886E-2</v>
      </c>
    </row>
    <row r="27" spans="2:10" hidden="1" outlineLevel="1" x14ac:dyDescent="0.25">
      <c r="B27" s="24">
        <f>IF('RECAUDO 2015'!B24=1,'RECAUDO 2015'!A24,0)</f>
        <v>101014</v>
      </c>
      <c r="C27" s="25" t="str">
        <f>VLOOKUP(B27,'RECAUDO 2015'!$A$10:$D$854,3,FALSE)</f>
        <v xml:space="preserve">ANTONIO NARIÐO JUNTA                              </v>
      </c>
      <c r="D27" s="26">
        <f>IFERROR(VLOOKUP(B27,'RECAUDO 2014'!$A$10:$E$860,4,FALSE),0)</f>
        <v>237081300</v>
      </c>
      <c r="E27" s="26">
        <f>VLOOKUP(B27,'RECAUDO 2015'!$A$10:$D$854,4,FALSE)</f>
        <v>282385300</v>
      </c>
      <c r="F27" s="26">
        <f t="shared" si="2"/>
        <v>268967883.23999155</v>
      </c>
      <c r="G27" s="26">
        <f t="shared" si="3"/>
        <v>45304000</v>
      </c>
      <c r="H27" s="27">
        <f t="shared" si="4"/>
        <v>0.19109056682243608</v>
      </c>
      <c r="I27" s="26">
        <f t="shared" si="5"/>
        <v>13417416.760008454</v>
      </c>
      <c r="J27" s="27">
        <f t="shared" si="6"/>
        <v>4.9884828621105326E-2</v>
      </c>
    </row>
    <row r="28" spans="2:10" hidden="1" outlineLevel="1" x14ac:dyDescent="0.25">
      <c r="B28" s="29">
        <f>IF('RECAUDO 2015'!B25=1,'RECAUDO 2015'!A25,0)</f>
        <v>101031</v>
      </c>
      <c r="C28" s="30" t="str">
        <f>VLOOKUP(B28,'RECAUDO 2015'!$A$10:$D$854,3,FALSE)</f>
        <v xml:space="preserve">URIBE URIBE JUNTA ZONAL                           </v>
      </c>
      <c r="D28" s="31">
        <f>IFERROR(VLOOKUP(B28,'RECAUDO 2014'!$A$10:$E$860,4,FALSE),0)</f>
        <v>188707550</v>
      </c>
      <c r="E28" s="31">
        <f>VLOOKUP(B28,'RECAUDO 2015'!$A$10:$D$854,4,FALSE)</f>
        <v>219010650</v>
      </c>
      <c r="F28" s="31">
        <f t="shared" si="2"/>
        <v>214088037.62635377</v>
      </c>
      <c r="G28" s="31">
        <f t="shared" si="3"/>
        <v>30303100</v>
      </c>
      <c r="H28" s="32">
        <f t="shared" si="4"/>
        <v>0.16058234024022888</v>
      </c>
      <c r="I28" s="31">
        <f t="shared" si="5"/>
        <v>4922612.3736462295</v>
      </c>
      <c r="J28" s="32">
        <f t="shared" si="6"/>
        <v>2.2993402285454323E-2</v>
      </c>
    </row>
    <row r="29" spans="2:10" hidden="1" outlineLevel="1" x14ac:dyDescent="0.25">
      <c r="B29" s="24">
        <f>IF('RECAUDO 2015'!B26=1,'RECAUDO 2015'!A26,0)</f>
        <v>101019</v>
      </c>
      <c r="C29" s="25" t="str">
        <f>VLOOKUP(B29,'RECAUDO 2015'!$A$10:$D$854,3,FALSE)</f>
        <v xml:space="preserve">CIUDAD BOLIVAR JUNTA                              </v>
      </c>
      <c r="D29" s="26">
        <f>IFERROR(VLOOKUP(B29,'RECAUDO 2014'!$A$10:$E$860,4,FALSE),0)</f>
        <v>183290100</v>
      </c>
      <c r="E29" s="26">
        <f>VLOOKUP(B29,'RECAUDO 2015'!$A$10:$D$854,4,FALSE)</f>
        <v>204221500</v>
      </c>
      <c r="F29" s="26">
        <f t="shared" si="2"/>
        <v>207941960.06115362</v>
      </c>
      <c r="G29" s="26">
        <f t="shared" si="3"/>
        <v>20931400</v>
      </c>
      <c r="H29" s="27">
        <f t="shared" si="4"/>
        <v>0.11419820273980963</v>
      </c>
      <c r="I29" s="26">
        <f t="shared" si="5"/>
        <v>-3720460.0611536205</v>
      </c>
      <c r="J29" s="27">
        <f t="shared" si="6"/>
        <v>-1.7891819717672508E-2</v>
      </c>
    </row>
    <row r="30" spans="2:10" hidden="1" outlineLevel="1" x14ac:dyDescent="0.25">
      <c r="B30" s="29">
        <f>IF('RECAUDO 2015'!B27=1,'RECAUDO 2015'!A27,0)</f>
        <v>101033</v>
      </c>
      <c r="C30" s="30" t="str">
        <f>VLOOKUP(B30,'RECAUDO 2015'!$A$10:$D$854,3,FALSE)</f>
        <v xml:space="preserve">USME JUNTA ZONAL                                  </v>
      </c>
      <c r="D30" s="31">
        <f>IFERROR(VLOOKUP(B30,'RECAUDO 2014'!$A$10:$E$860,4,FALSE),0)</f>
        <v>145929600</v>
      </c>
      <c r="E30" s="31">
        <f>VLOOKUP(B30,'RECAUDO 2015'!$A$10:$D$854,4,FALSE)</f>
        <v>190594400</v>
      </c>
      <c r="F30" s="31">
        <f t="shared" si="2"/>
        <v>165556607.01227248</v>
      </c>
      <c r="G30" s="31">
        <f t="shared" si="3"/>
        <v>44664800</v>
      </c>
      <c r="H30" s="32">
        <f t="shared" si="4"/>
        <v>0.30607087253031606</v>
      </c>
      <c r="I30" s="31">
        <f t="shared" si="5"/>
        <v>25037792.987727523</v>
      </c>
      <c r="J30" s="32">
        <f t="shared" si="6"/>
        <v>0.15123403070148389</v>
      </c>
    </row>
    <row r="31" spans="2:10" hidden="1" outlineLevel="1" x14ac:dyDescent="0.25">
      <c r="B31" s="24">
        <f>IF('RECAUDO 2015'!B28=1,'RECAUDO 2015'!A28,0)</f>
        <v>101030</v>
      </c>
      <c r="C31" s="25" t="str">
        <f>VLOOKUP(B31,'RECAUDO 2015'!$A$10:$D$854,3,FALSE)</f>
        <v xml:space="preserve">TUNJUELITO                                        </v>
      </c>
      <c r="D31" s="26">
        <f>IFERROR(VLOOKUP(B31,'RECAUDO 2014'!$A$10:$E$860,4,FALSE),0)</f>
        <v>171269300</v>
      </c>
      <c r="E31" s="26">
        <f>VLOOKUP(B31,'RECAUDO 2015'!$A$10:$D$854,4,FALSE)</f>
        <v>189113600</v>
      </c>
      <c r="F31" s="26">
        <f t="shared" si="2"/>
        <v>194304405.64057598</v>
      </c>
      <c r="G31" s="26">
        <f t="shared" si="3"/>
        <v>17844300</v>
      </c>
      <c r="H31" s="27">
        <f t="shared" si="4"/>
        <v>0.10418854984518533</v>
      </c>
      <c r="I31" s="26">
        <f t="shared" si="5"/>
        <v>-5190805.6405759752</v>
      </c>
      <c r="J31" s="27">
        <f t="shared" si="6"/>
        <v>-2.6714811861641041E-2</v>
      </c>
    </row>
    <row r="32" spans="2:10" hidden="1" outlineLevel="1" x14ac:dyDescent="0.25">
      <c r="B32" s="29">
        <f>IF('RECAUDO 2015'!B29=1,'RECAUDO 2015'!A29,0)</f>
        <v>101017</v>
      </c>
      <c r="C32" s="30" t="str">
        <f>VLOOKUP(B32,'RECAUDO 2015'!$A$10:$D$854,3,FALSE)</f>
        <v xml:space="preserve">CANDELARIA                                        </v>
      </c>
      <c r="D32" s="31">
        <f>IFERROR(VLOOKUP(B32,'RECAUDO 2014'!$A$10:$E$860,4,FALSE),0)</f>
        <v>160285100</v>
      </c>
      <c r="E32" s="31">
        <f>VLOOKUP(B32,'RECAUDO 2015'!$A$10:$D$854,4,FALSE)</f>
        <v>184868900</v>
      </c>
      <c r="F32" s="31">
        <f t="shared" si="2"/>
        <v>181842870.19647002</v>
      </c>
      <c r="G32" s="31">
        <f t="shared" si="3"/>
        <v>24583800</v>
      </c>
      <c r="H32" s="32">
        <f t="shared" si="4"/>
        <v>0.15337545411270304</v>
      </c>
      <c r="I32" s="31">
        <f t="shared" si="5"/>
        <v>3026029.8035299778</v>
      </c>
      <c r="J32" s="32">
        <f t="shared" si="6"/>
        <v>1.6640904316240324E-2</v>
      </c>
    </row>
    <row r="33" spans="2:10" hidden="1" outlineLevel="1" x14ac:dyDescent="0.25">
      <c r="B33" s="24">
        <f>IF('RECAUDO 2015'!B30=1,'RECAUDO 2015'!A30,0)</f>
        <v>101131</v>
      </c>
      <c r="C33" s="25" t="str">
        <f>VLOOKUP(B33,'RECAUDO 2015'!$A$10:$D$854,3,FALSE)</f>
        <v xml:space="preserve">SOACHA                                            </v>
      </c>
      <c r="D33" s="26">
        <f>IFERROR(VLOOKUP(B33,'RECAUDO 2014'!$A$10:$E$860,4,FALSE),0)</f>
        <v>113088200</v>
      </c>
      <c r="E33" s="26">
        <f>VLOOKUP(B33,'RECAUDO 2015'!$A$10:$D$854,4,FALSE)</f>
        <v>182326800</v>
      </c>
      <c r="F33" s="26">
        <f t="shared" si="2"/>
        <v>128298156.68051767</v>
      </c>
      <c r="G33" s="26">
        <f t="shared" si="3"/>
        <v>69238600</v>
      </c>
      <c r="H33" s="27">
        <f t="shared" si="4"/>
        <v>0.61225309095024949</v>
      </c>
      <c r="I33" s="26">
        <f t="shared" si="5"/>
        <v>54028643.319482327</v>
      </c>
      <c r="J33" s="27">
        <f t="shared" si="6"/>
        <v>0.42111784547319742</v>
      </c>
    </row>
    <row r="34" spans="2:10" hidden="1" outlineLevel="1" x14ac:dyDescent="0.25">
      <c r="B34" s="29">
        <f>IF('RECAUDO 2015'!B31=1,'RECAUDO 2015'!A31,0)</f>
        <v>101026</v>
      </c>
      <c r="C34" s="30" t="str">
        <f>VLOOKUP(B34,'RECAUDO 2015'!$A$10:$D$854,3,FALSE)</f>
        <v xml:space="preserve">SAN CRISTOBAL JUNTA                               </v>
      </c>
      <c r="D34" s="31">
        <f>IFERROR(VLOOKUP(B34,'RECAUDO 2014'!$A$10:$E$860,4,FALSE),0)</f>
        <v>126307600</v>
      </c>
      <c r="E34" s="31">
        <f>VLOOKUP(B34,'RECAUDO 2015'!$A$10:$D$854,4,FALSE)</f>
        <v>173891000</v>
      </c>
      <c r="F34" s="31">
        <f t="shared" si="2"/>
        <v>143295518.49565342</v>
      </c>
      <c r="G34" s="31">
        <f t="shared" si="3"/>
        <v>47583400</v>
      </c>
      <c r="H34" s="32">
        <f t="shared" si="4"/>
        <v>0.37672634109111414</v>
      </c>
      <c r="I34" s="31">
        <f t="shared" si="5"/>
        <v>30595481.504346579</v>
      </c>
      <c r="J34" s="32">
        <f t="shared" si="6"/>
        <v>0.21351317770118983</v>
      </c>
    </row>
    <row r="35" spans="2:10" hidden="1" outlineLevel="1" x14ac:dyDescent="0.25">
      <c r="B35" s="24">
        <f>IF('RECAUDO 2015'!B32=1,'RECAUDO 2015'!A32,0)</f>
        <v>101064</v>
      </c>
      <c r="C35" s="25" t="str">
        <f>VLOOKUP(B35,'RECAUDO 2015'!$A$10:$D$854,3,FALSE)</f>
        <v xml:space="preserve">CHIA                                              </v>
      </c>
      <c r="D35" s="26">
        <f>IFERROR(VLOOKUP(B35,'RECAUDO 2014'!$A$10:$E$860,4,FALSE),0)</f>
        <v>150286750</v>
      </c>
      <c r="E35" s="26">
        <f>VLOOKUP(B35,'RECAUDO 2015'!$A$10:$D$854,4,FALSE)</f>
        <v>173243100</v>
      </c>
      <c r="F35" s="26">
        <f t="shared" si="2"/>
        <v>170499778.03613275</v>
      </c>
      <c r="G35" s="26">
        <f t="shared" si="3"/>
        <v>22956350</v>
      </c>
      <c r="H35" s="27">
        <f t="shared" si="4"/>
        <v>0.15275032562750868</v>
      </c>
      <c r="I35" s="26">
        <f t="shared" si="5"/>
        <v>2743321.9638672471</v>
      </c>
      <c r="J35" s="27">
        <f t="shared" si="6"/>
        <v>1.6089885837187845E-2</v>
      </c>
    </row>
    <row r="36" spans="2:10" hidden="1" outlineLevel="1" x14ac:dyDescent="0.25">
      <c r="B36" s="29">
        <f>IF('RECAUDO 2015'!B33=1,'RECAUDO 2015'!A33,0)</f>
        <v>102001</v>
      </c>
      <c r="C36" s="30" t="str">
        <f>VLOOKUP(B36,'RECAUDO 2015'!$A$10:$D$854,3,FALSE)</f>
        <v xml:space="preserve">TUNJA                                             </v>
      </c>
      <c r="D36" s="31">
        <f>IFERROR(VLOOKUP(B36,'RECAUDO 2014'!$A$10:$E$860,4,FALSE),0)</f>
        <v>125499600</v>
      </c>
      <c r="E36" s="31">
        <f>VLOOKUP(B36,'RECAUDO 2015'!$A$10:$D$854,4,FALSE)</f>
        <v>162894000</v>
      </c>
      <c r="F36" s="31">
        <f t="shared" si="2"/>
        <v>142378845.39803708</v>
      </c>
      <c r="G36" s="31">
        <f t="shared" si="3"/>
        <v>37394400</v>
      </c>
      <c r="H36" s="32">
        <f t="shared" si="4"/>
        <v>0.29796429630054599</v>
      </c>
      <c r="I36" s="31">
        <f t="shared" si="5"/>
        <v>20515154.601962924</v>
      </c>
      <c r="J36" s="32">
        <f t="shared" si="6"/>
        <v>0.14408850236571569</v>
      </c>
    </row>
    <row r="37" spans="2:10" hidden="1" outlineLevel="1" x14ac:dyDescent="0.25">
      <c r="B37" s="24">
        <f>IF('RECAUDO 2015'!B34=1,'RECAUDO 2015'!A34,0)</f>
        <v>101083</v>
      </c>
      <c r="C37" s="25" t="str">
        <f>VLOOKUP(B37,'RECAUDO 2015'!$A$10:$D$854,3,FALSE)</f>
        <v xml:space="preserve">GIRARDOT                                          </v>
      </c>
      <c r="D37" s="26">
        <f>IFERROR(VLOOKUP(B37,'RECAUDO 2014'!$A$10:$E$860,4,FALSE),0)</f>
        <v>63701600</v>
      </c>
      <c r="E37" s="26">
        <f>VLOOKUP(B37,'RECAUDO 2015'!$A$10:$D$854,4,FALSE)</f>
        <v>115654100</v>
      </c>
      <c r="F37" s="26">
        <f t="shared" si="2"/>
        <v>72269236.380096808</v>
      </c>
      <c r="G37" s="26">
        <f t="shared" si="3"/>
        <v>51952500</v>
      </c>
      <c r="H37" s="27">
        <f t="shared" si="4"/>
        <v>0.81556036269104704</v>
      </c>
      <c r="I37" s="26">
        <f t="shared" si="5"/>
        <v>43384863.619903192</v>
      </c>
      <c r="J37" s="27">
        <f t="shared" si="6"/>
        <v>0.60032270704677781</v>
      </c>
    </row>
    <row r="38" spans="2:10" hidden="1" outlineLevel="1" x14ac:dyDescent="0.25">
      <c r="B38" s="29">
        <f>IF('RECAUDO 2015'!B35=1,'RECAUDO 2015'!A35,0)</f>
        <v>132001</v>
      </c>
      <c r="C38" s="30" t="str">
        <f>VLOOKUP(B38,'RECAUDO 2015'!$A$10:$D$854,3,FALSE)</f>
        <v xml:space="preserve">YOPAL                                             </v>
      </c>
      <c r="D38" s="31">
        <f>IFERROR(VLOOKUP(B38,'RECAUDO 2014'!$A$10:$E$860,4,FALSE),0)</f>
        <v>80835833</v>
      </c>
      <c r="E38" s="31">
        <f>VLOOKUP(B38,'RECAUDO 2015'!$A$10:$D$854,4,FALSE)</f>
        <v>96082440</v>
      </c>
      <c r="F38" s="31">
        <f t="shared" si="2"/>
        <v>91707962.171421602</v>
      </c>
      <c r="G38" s="31">
        <f t="shared" si="3"/>
        <v>15246607</v>
      </c>
      <c r="H38" s="32">
        <f t="shared" si="4"/>
        <v>0.18861198597409157</v>
      </c>
      <c r="I38" s="31">
        <f t="shared" si="5"/>
        <v>4374477.8285783976</v>
      </c>
      <c r="J38" s="32">
        <f t="shared" si="6"/>
        <v>4.7700087593284035E-2</v>
      </c>
    </row>
    <row r="39" spans="2:10" hidden="1" outlineLevel="1" x14ac:dyDescent="0.25">
      <c r="B39" s="24">
        <f>IF('RECAUDO 2015'!B36=1,'RECAUDO 2015'!A36,0)</f>
        <v>102031</v>
      </c>
      <c r="C39" s="25" t="str">
        <f>VLOOKUP(B39,'RECAUDO 2015'!$A$10:$D$854,3,FALSE)</f>
        <v xml:space="preserve">DUITAMA                                           </v>
      </c>
      <c r="D39" s="26">
        <f>IFERROR(VLOOKUP(B39,'RECAUDO 2014'!$A$10:$E$860,4,FALSE),0)</f>
        <v>55584200</v>
      </c>
      <c r="E39" s="26">
        <f>VLOOKUP(B39,'RECAUDO 2015'!$A$10:$D$854,4,FALSE)</f>
        <v>78059800</v>
      </c>
      <c r="F39" s="26">
        <f t="shared" si="2"/>
        <v>63060075.238276236</v>
      </c>
      <c r="G39" s="26">
        <f t="shared" si="3"/>
        <v>22475600</v>
      </c>
      <c r="H39" s="27">
        <f t="shared" si="4"/>
        <v>0.40435231594589838</v>
      </c>
      <c r="I39" s="26">
        <f t="shared" si="5"/>
        <v>14999724.761723764</v>
      </c>
      <c r="J39" s="27">
        <f t="shared" si="6"/>
        <v>0.23786404797403771</v>
      </c>
    </row>
    <row r="40" spans="2:10" hidden="1" outlineLevel="1" x14ac:dyDescent="0.25">
      <c r="B40" s="29">
        <f>IF('RECAUDO 2015'!B37=1,'RECAUDO 2015'!A37,0)</f>
        <v>102096</v>
      </c>
      <c r="C40" s="30" t="str">
        <f>VLOOKUP(B40,'RECAUDO 2015'!$A$10:$D$854,3,FALSE)</f>
        <v xml:space="preserve">SOGAMOSO                                          </v>
      </c>
      <c r="D40" s="31">
        <f>IFERROR(VLOOKUP(B40,'RECAUDO 2014'!$A$10:$E$860,4,FALSE),0)</f>
        <v>41741400</v>
      </c>
      <c r="E40" s="31">
        <f>VLOOKUP(B40,'RECAUDO 2015'!$A$10:$D$854,4,FALSE)</f>
        <v>68788400</v>
      </c>
      <c r="F40" s="31">
        <f t="shared" si="2"/>
        <v>47355468.362430036</v>
      </c>
      <c r="G40" s="31">
        <f t="shared" si="3"/>
        <v>27047000</v>
      </c>
      <c r="H40" s="32">
        <f t="shared" si="4"/>
        <v>0.64796580852582797</v>
      </c>
      <c r="I40" s="31">
        <f t="shared" si="5"/>
        <v>21432931.637569964</v>
      </c>
      <c r="J40" s="32">
        <f t="shared" si="6"/>
        <v>0.45259676186782283</v>
      </c>
    </row>
    <row r="41" spans="2:10" hidden="1" outlineLevel="1" x14ac:dyDescent="0.25">
      <c r="B41" s="24">
        <f>IF('RECAUDO 2015'!B38=1,'RECAUDO 2015'!A38,0)</f>
        <v>101078</v>
      </c>
      <c r="C41" s="25" t="str">
        <f>VLOOKUP(B41,'RECAUDO 2015'!$A$10:$D$854,3,FALSE)</f>
        <v xml:space="preserve">FUSAGUSAGA                                        </v>
      </c>
      <c r="D41" s="26">
        <f>IFERROR(VLOOKUP(B41,'RECAUDO 2014'!$A$10:$E$860,4,FALSE),0)</f>
        <v>57042500</v>
      </c>
      <c r="E41" s="26">
        <f>VLOOKUP(B41,'RECAUDO 2015'!$A$10:$D$854,4,FALSE)</f>
        <v>68618000</v>
      </c>
      <c r="F41" s="26">
        <f t="shared" si="2"/>
        <v>64714511.349976651</v>
      </c>
      <c r="G41" s="26">
        <f t="shared" si="3"/>
        <v>11575500</v>
      </c>
      <c r="H41" s="27">
        <f t="shared" si="4"/>
        <v>0.20292764167068422</v>
      </c>
      <c r="I41" s="26">
        <f t="shared" si="5"/>
        <v>3903488.6500233486</v>
      </c>
      <c r="J41" s="27">
        <f t="shared" si="6"/>
        <v>6.0318598852014071E-2</v>
      </c>
    </row>
    <row r="42" spans="2:10" hidden="1" outlineLevel="1" x14ac:dyDescent="0.25">
      <c r="B42" s="29">
        <f>IF('RECAUDO 2015'!B39=1,'RECAUDO 2015'!A39,0)</f>
        <v>101161</v>
      </c>
      <c r="C42" s="30" t="str">
        <f>VLOOKUP(B42,'RECAUDO 2015'!$A$10:$D$854,3,FALSE)</f>
        <v xml:space="preserve">ZIPAQUIRA                                         </v>
      </c>
      <c r="D42" s="31">
        <f>IFERROR(VLOOKUP(B42,'RECAUDO 2014'!$A$10:$E$860,4,FALSE),0)</f>
        <v>45462100</v>
      </c>
      <c r="E42" s="31">
        <f>VLOOKUP(B42,'RECAUDO 2015'!$A$10:$D$854,4,FALSE)</f>
        <v>56501500</v>
      </c>
      <c r="F42" s="31">
        <f t="shared" si="2"/>
        <v>51576589.147456251</v>
      </c>
      <c r="G42" s="31">
        <f t="shared" si="3"/>
        <v>11039400</v>
      </c>
      <c r="H42" s="32">
        <f t="shared" si="4"/>
        <v>0.24282644224529881</v>
      </c>
      <c r="I42" s="31">
        <f t="shared" si="5"/>
        <v>4924910.8525437489</v>
      </c>
      <c r="J42" s="32">
        <f t="shared" si="6"/>
        <v>9.5487331247585017E-2</v>
      </c>
    </row>
    <row r="43" spans="2:10" hidden="1" outlineLevel="1" x14ac:dyDescent="0.25">
      <c r="B43" s="24">
        <f>IF('RECAUDO 2015'!B40=1,'RECAUDO 2015'!A40,0)</f>
        <v>103002</v>
      </c>
      <c r="C43" s="25" t="str">
        <f>VLOOKUP(B43,'RECAUDO 2015'!$A$10:$D$854,3,FALSE)</f>
        <v xml:space="preserve">ACACIAS                                           </v>
      </c>
      <c r="D43" s="26">
        <f>IFERROR(VLOOKUP(B43,'RECAUDO 2014'!$A$10:$E$860,4,FALSE),0)</f>
        <v>37262400</v>
      </c>
      <c r="E43" s="26">
        <f>VLOOKUP(B43,'RECAUDO 2015'!$A$10:$D$854,4,FALSE)</f>
        <v>55266000</v>
      </c>
      <c r="F43" s="26">
        <f t="shared" si="2"/>
        <v>42274058.951262124</v>
      </c>
      <c r="G43" s="26">
        <f t="shared" si="3"/>
        <v>18003600</v>
      </c>
      <c r="H43" s="27">
        <f t="shared" si="4"/>
        <v>0.48315728455494011</v>
      </c>
      <c r="I43" s="26">
        <f t="shared" si="5"/>
        <v>12991941.048737876</v>
      </c>
      <c r="J43" s="27">
        <f t="shared" si="6"/>
        <v>0.30732655843897838</v>
      </c>
    </row>
    <row r="44" spans="2:10" hidden="1" outlineLevel="1" x14ac:dyDescent="0.25">
      <c r="B44" s="29">
        <f>IF('RECAUDO 2015'!B41=1,'RECAUDO 2015'!A41,0)</f>
        <v>101059</v>
      </c>
      <c r="C44" s="30" t="str">
        <f>VLOOKUP(B44,'RECAUDO 2015'!$A$10:$D$854,3,FALSE)</f>
        <v xml:space="preserve">CAJICA                                            </v>
      </c>
      <c r="D44" s="31">
        <f>IFERROR(VLOOKUP(B44,'RECAUDO 2014'!$A$10:$E$860,4,FALSE),0)</f>
        <v>38686900</v>
      </c>
      <c r="E44" s="31">
        <f>VLOOKUP(B44,'RECAUDO 2015'!$A$10:$D$854,4,FALSE)</f>
        <v>54137200</v>
      </c>
      <c r="F44" s="31">
        <f t="shared" si="2"/>
        <v>43890149.084374137</v>
      </c>
      <c r="G44" s="31">
        <f t="shared" si="3"/>
        <v>15450300</v>
      </c>
      <c r="H44" s="32">
        <f t="shared" si="4"/>
        <v>0.39936774463707359</v>
      </c>
      <c r="I44" s="31">
        <f t="shared" si="5"/>
        <v>10247050.915625863</v>
      </c>
      <c r="J44" s="32">
        <f t="shared" si="6"/>
        <v>0.23347040576068667</v>
      </c>
    </row>
    <row r="45" spans="2:10" hidden="1" outlineLevel="1" x14ac:dyDescent="0.25">
      <c r="B45" s="24">
        <f>IF('RECAUDO 2015'!B42=1,'RECAUDO 2015'!A42,0)</f>
        <v>101073</v>
      </c>
      <c r="C45" s="25" t="str">
        <f>VLOOKUP(B45,'RECAUDO 2015'!$A$10:$D$854,3,FALSE)</f>
        <v xml:space="preserve">FACATATIVA                                        </v>
      </c>
      <c r="D45" s="26">
        <f>IFERROR(VLOOKUP(B45,'RECAUDO 2014'!$A$10:$E$860,4,FALSE),0)</f>
        <v>37786800</v>
      </c>
      <c r="E45" s="26">
        <f>VLOOKUP(B45,'RECAUDO 2015'!$A$10:$D$854,4,FALSE)</f>
        <v>53590800</v>
      </c>
      <c r="F45" s="26">
        <f t="shared" si="2"/>
        <v>42868988.867586404</v>
      </c>
      <c r="G45" s="26">
        <f t="shared" si="3"/>
        <v>15804000</v>
      </c>
      <c r="H45" s="27">
        <f t="shared" si="4"/>
        <v>0.41824129060941906</v>
      </c>
      <c r="I45" s="26">
        <f t="shared" si="5"/>
        <v>10721811.132413596</v>
      </c>
      <c r="J45" s="27">
        <f t="shared" si="6"/>
        <v>0.25010646193524866</v>
      </c>
    </row>
    <row r="46" spans="2:10" hidden="1" outlineLevel="1" x14ac:dyDescent="0.25">
      <c r="B46" s="29">
        <f>IF('RECAUDO 2015'!B43=1,'RECAUDO 2015'!A43,0)</f>
        <v>101104</v>
      </c>
      <c r="C46" s="30" t="str">
        <f>VLOOKUP(B46,'RECAUDO 2015'!$A$10:$D$854,3,FALSE)</f>
        <v xml:space="preserve">MOSQUERA                                          </v>
      </c>
      <c r="D46" s="31">
        <f>IFERROR(VLOOKUP(B46,'RECAUDO 2014'!$A$10:$E$860,4,FALSE),0)</f>
        <v>25865300</v>
      </c>
      <c r="E46" s="31">
        <f>VLOOKUP(B46,'RECAUDO 2015'!$A$10:$D$854,4,FALSE)</f>
        <v>49613800</v>
      </c>
      <c r="F46" s="31">
        <f t="shared" si="2"/>
        <v>29344089.940317325</v>
      </c>
      <c r="G46" s="31">
        <f t="shared" si="3"/>
        <v>23748500</v>
      </c>
      <c r="H46" s="32">
        <f t="shared" si="4"/>
        <v>0.91816062446598345</v>
      </c>
      <c r="I46" s="31">
        <f t="shared" si="5"/>
        <v>20269710.059682675</v>
      </c>
      <c r="J46" s="32">
        <f t="shared" si="6"/>
        <v>0.69075953968615322</v>
      </c>
    </row>
    <row r="47" spans="2:10" hidden="1" outlineLevel="1" x14ac:dyDescent="0.25">
      <c r="B47" s="24">
        <f>IF('RECAUDO 2015'!B44=1,'RECAUDO 2015'!A44,0)</f>
        <v>103027</v>
      </c>
      <c r="C47" s="25" t="str">
        <f>VLOOKUP(B47,'RECAUDO 2015'!$A$10:$D$854,3,FALSE)</f>
        <v xml:space="preserve">COTELCO-META                                      </v>
      </c>
      <c r="D47" s="26">
        <f>IFERROR(VLOOKUP(B47,'RECAUDO 2014'!$A$10:$E$860,4,FALSE),0)</f>
        <v>26067700</v>
      </c>
      <c r="E47" s="26">
        <f>VLOOKUP(B47,'RECAUDO 2015'!$A$10:$D$854,4,FALSE)</f>
        <v>41361800</v>
      </c>
      <c r="F47" s="26">
        <f t="shared" si="2"/>
        <v>29573712.01328459</v>
      </c>
      <c r="G47" s="26">
        <f t="shared" si="3"/>
        <v>15294100</v>
      </c>
      <c r="H47" s="27">
        <f t="shared" si="4"/>
        <v>0.58670692082538922</v>
      </c>
      <c r="I47" s="26">
        <f t="shared" si="5"/>
        <v>11788087.98671541</v>
      </c>
      <c r="J47" s="27">
        <f t="shared" si="6"/>
        <v>0.39860021567195103</v>
      </c>
    </row>
    <row r="48" spans="2:10" hidden="1" outlineLevel="1" x14ac:dyDescent="0.25">
      <c r="B48" s="29">
        <f>IF('RECAUDO 2015'!B45=1,'RECAUDO 2015'!A45,0)</f>
        <v>101069</v>
      </c>
      <c r="C48" s="30" t="str">
        <f>VLOOKUP(B48,'RECAUDO 2015'!$A$10:$D$854,3,FALSE)</f>
        <v xml:space="preserve">COTA                                              </v>
      </c>
      <c r="D48" s="31">
        <f>IFERROR(VLOOKUP(B48,'RECAUDO 2014'!$A$10:$E$860,4,FALSE),0)</f>
        <v>40944800</v>
      </c>
      <c r="E48" s="31">
        <f>VLOOKUP(B48,'RECAUDO 2015'!$A$10:$D$854,4,FALSE)</f>
        <v>37787100</v>
      </c>
      <c r="F48" s="31">
        <f t="shared" si="2"/>
        <v>46451728.523864202</v>
      </c>
      <c r="G48" s="31">
        <f t="shared" si="3"/>
        <v>-3157700</v>
      </c>
      <c r="H48" s="32">
        <f t="shared" si="4"/>
        <v>-7.7120904241808508E-2</v>
      </c>
      <c r="I48" s="31">
        <f t="shared" si="5"/>
        <v>-8664628.5238642022</v>
      </c>
      <c r="J48" s="32">
        <f t="shared" si="6"/>
        <v>-0.18652973310590193</v>
      </c>
    </row>
    <row r="49" spans="2:10" hidden="1" outlineLevel="1" x14ac:dyDescent="0.25">
      <c r="B49" s="24">
        <f>IF('RECAUDO 2015'!B46=1,'RECAUDO 2015'!A46,0)</f>
        <v>101132</v>
      </c>
      <c r="C49" s="25" t="str">
        <f>VLOOKUP(B49,'RECAUDO 2015'!$A$10:$D$854,3,FALSE)</f>
        <v xml:space="preserve">SOPO                                              </v>
      </c>
      <c r="D49" s="26">
        <f>IFERROR(VLOOKUP(B49,'RECAUDO 2014'!$A$10:$E$860,4,FALSE),0)</f>
        <v>16210500</v>
      </c>
      <c r="E49" s="26">
        <f>VLOOKUP(B49,'RECAUDO 2015'!$A$10:$D$854,4,FALSE)</f>
        <v>36594900</v>
      </c>
      <c r="F49" s="26">
        <f t="shared" si="2"/>
        <v>18390754.020928193</v>
      </c>
      <c r="G49" s="26">
        <f t="shared" si="3"/>
        <v>20384400</v>
      </c>
      <c r="H49" s="27">
        <f t="shared" si="4"/>
        <v>1.2574812621449061</v>
      </c>
      <c r="I49" s="26">
        <f t="shared" si="5"/>
        <v>18204145.979071807</v>
      </c>
      <c r="J49" s="27">
        <f t="shared" si="6"/>
        <v>0.98985315981911182</v>
      </c>
    </row>
    <row r="50" spans="2:10" hidden="1" outlineLevel="1" x14ac:dyDescent="0.25">
      <c r="B50" s="29">
        <f>IF('RECAUDO 2015'!B47=1,'RECAUDO 2015'!A47,0)</f>
        <v>102072</v>
      </c>
      <c r="C50" s="30" t="str">
        <f>VLOOKUP(B50,'RECAUDO 2015'!$A$10:$D$854,3,FALSE)</f>
        <v xml:space="preserve">PUERTO BOYACA                                     </v>
      </c>
      <c r="D50" s="31">
        <f>IFERROR(VLOOKUP(B50,'RECAUDO 2014'!$A$10:$E$860,4,FALSE),0)</f>
        <v>29456700</v>
      </c>
      <c r="E50" s="31">
        <f>VLOOKUP(B50,'RECAUDO 2015'!$A$10:$D$854,4,FALSE)</f>
        <v>36437000</v>
      </c>
      <c r="F50" s="31">
        <f t="shared" si="2"/>
        <v>33418520.339796767</v>
      </c>
      <c r="G50" s="31">
        <f t="shared" si="3"/>
        <v>6980300</v>
      </c>
      <c r="H50" s="32">
        <f t="shared" si="4"/>
        <v>0.23696816004508303</v>
      </c>
      <c r="I50" s="31">
        <f t="shared" si="5"/>
        <v>3018479.6602032334</v>
      </c>
      <c r="J50" s="32">
        <f t="shared" si="6"/>
        <v>9.0323558000521276E-2</v>
      </c>
    </row>
    <row r="51" spans="2:10" hidden="1" outlineLevel="1" x14ac:dyDescent="0.25">
      <c r="B51" s="24">
        <f>IF('RECAUDO 2015'!B48=1,'RECAUDO 2015'!A48,0)</f>
        <v>102017</v>
      </c>
      <c r="C51" s="25" t="str">
        <f>VLOOKUP(B51,'RECAUDO 2015'!$A$10:$D$854,3,FALSE)</f>
        <v xml:space="preserve">CHIQUINQUIRA                                      </v>
      </c>
      <c r="D51" s="26">
        <f>IFERROR(VLOOKUP(B51,'RECAUDO 2014'!$A$10:$E$860,4,FALSE),0)</f>
        <v>30789300</v>
      </c>
      <c r="E51" s="26">
        <f>VLOOKUP(B51,'RECAUDO 2015'!$A$10:$D$854,4,FALSE)</f>
        <v>35425250</v>
      </c>
      <c r="F51" s="26">
        <f t="shared" si="2"/>
        <v>34930350.253018998</v>
      </c>
      <c r="G51" s="26">
        <f t="shared" si="3"/>
        <v>4635950</v>
      </c>
      <c r="H51" s="27">
        <f t="shared" si="4"/>
        <v>0.15057016560948111</v>
      </c>
      <c r="I51" s="26">
        <f t="shared" si="5"/>
        <v>494899.74698100239</v>
      </c>
      <c r="J51" s="27">
        <f t="shared" si="6"/>
        <v>1.4168187361311313E-2</v>
      </c>
    </row>
    <row r="52" spans="2:10" hidden="1" outlineLevel="1" x14ac:dyDescent="0.25">
      <c r="B52" s="29">
        <f>IF('RECAUDO 2015'!B49=1,'RECAUDO 2015'!A49,0)</f>
        <v>103010</v>
      </c>
      <c r="C52" s="30" t="str">
        <f>VLOOKUP(B52,'RECAUDO 2015'!$A$10:$D$854,3,FALSE)</f>
        <v xml:space="preserve">GRANADA                                           </v>
      </c>
      <c r="D52" s="31">
        <f>IFERROR(VLOOKUP(B52,'RECAUDO 2014'!$A$10:$E$860,4,FALSE),0)</f>
        <v>24515600</v>
      </c>
      <c r="E52" s="31">
        <f>VLOOKUP(B52,'RECAUDO 2015'!$A$10:$D$854,4,FALSE)</f>
        <v>35113000</v>
      </c>
      <c r="F52" s="31">
        <f t="shared" si="2"/>
        <v>27812860.138519306</v>
      </c>
      <c r="G52" s="31">
        <f t="shared" si="3"/>
        <v>10597400</v>
      </c>
      <c r="H52" s="32">
        <f t="shared" si="4"/>
        <v>0.4322716963892379</v>
      </c>
      <c r="I52" s="31">
        <f t="shared" si="5"/>
        <v>7300139.8614806943</v>
      </c>
      <c r="J52" s="32">
        <f t="shared" si="6"/>
        <v>0.2624735401221967</v>
      </c>
    </row>
    <row r="53" spans="2:10" hidden="1" outlineLevel="1" x14ac:dyDescent="0.25">
      <c r="B53" s="24">
        <f>IF('RECAUDO 2015'!B50=1,'RECAUDO 2015'!A50,0)</f>
        <v>103016</v>
      </c>
      <c r="C53" s="25" t="str">
        <f>VLOOKUP(B53,'RECAUDO 2015'!$A$10:$D$854,3,FALSE)</f>
        <v xml:space="preserve">PUERTO GAITAN                                     </v>
      </c>
      <c r="D53" s="26">
        <f>IFERROR(VLOOKUP(B53,'RECAUDO 2014'!$A$10:$E$860,4,FALSE),0)</f>
        <v>23553500</v>
      </c>
      <c r="E53" s="26">
        <f>VLOOKUP(B53,'RECAUDO 2015'!$A$10:$D$854,4,FALSE)</f>
        <v>31661750</v>
      </c>
      <c r="F53" s="26">
        <f t="shared" si="2"/>
        <v>26721361.144439235</v>
      </c>
      <c r="G53" s="26">
        <f t="shared" si="3"/>
        <v>8108250</v>
      </c>
      <c r="H53" s="27">
        <f t="shared" si="4"/>
        <v>0.34424820090432418</v>
      </c>
      <c r="I53" s="26">
        <f t="shared" si="5"/>
        <v>4940388.8555607647</v>
      </c>
      <c r="J53" s="27">
        <f t="shared" si="6"/>
        <v>0.18488537424632168</v>
      </c>
    </row>
    <row r="54" spans="2:10" hidden="1" outlineLevel="1" x14ac:dyDescent="0.25">
      <c r="B54" s="29">
        <f>IF('RECAUDO 2015'!B51=1,'RECAUDO 2015'!A51,0)</f>
        <v>102120</v>
      </c>
      <c r="C54" s="30" t="str">
        <f>VLOOKUP(B54,'RECAUDO 2015'!$A$10:$D$854,3,FALSE)</f>
        <v xml:space="preserve">VILLA DE LEYVA                                    </v>
      </c>
      <c r="D54" s="31">
        <f>IFERROR(VLOOKUP(B54,'RECAUDO 2014'!$A$10:$E$860,4,FALSE),0)</f>
        <v>18970200</v>
      </c>
      <c r="E54" s="31">
        <f>VLOOKUP(B54,'RECAUDO 2015'!$A$10:$D$854,4,FALSE)</f>
        <v>30514900</v>
      </c>
      <c r="F54" s="31">
        <f t="shared" si="2"/>
        <v>21521623.757923074</v>
      </c>
      <c r="G54" s="31">
        <f t="shared" si="3"/>
        <v>11544700</v>
      </c>
      <c r="H54" s="32">
        <f t="shared" si="4"/>
        <v>0.60857028391898882</v>
      </c>
      <c r="I54" s="31">
        <f t="shared" si="5"/>
        <v>8993276.2420769259</v>
      </c>
      <c r="J54" s="32">
        <f t="shared" si="6"/>
        <v>0.41787164124947118</v>
      </c>
    </row>
    <row r="55" spans="2:10" hidden="1" outlineLevel="1" x14ac:dyDescent="0.25">
      <c r="B55" s="24">
        <f>IF('RECAUDO 2015'!B52=1,'RECAUDO 2015'!A52,0)</f>
        <v>102123</v>
      </c>
      <c r="C55" s="25" t="str">
        <f>VLOOKUP(B55,'RECAUDO 2015'!$A$10:$D$854,3,FALSE)</f>
        <v xml:space="preserve">COTELCO-BOYACA                                    </v>
      </c>
      <c r="D55" s="26">
        <f>IFERROR(VLOOKUP(B55,'RECAUDO 2014'!$A$10:$E$860,4,FALSE),0)</f>
        <v>21415000</v>
      </c>
      <c r="E55" s="26">
        <f>VLOOKUP(B55,'RECAUDO 2015'!$A$10:$D$854,4,FALSE)</f>
        <v>26799800</v>
      </c>
      <c r="F55" s="26">
        <f t="shared" si="2"/>
        <v>24295240.576057326</v>
      </c>
      <c r="G55" s="26">
        <f t="shared" si="3"/>
        <v>5384800</v>
      </c>
      <c r="H55" s="27">
        <f t="shared" si="4"/>
        <v>0.25144991828157837</v>
      </c>
      <c r="I55" s="26">
        <f t="shared" si="5"/>
        <v>2504559.423942674</v>
      </c>
      <c r="J55" s="27">
        <f t="shared" si="6"/>
        <v>0.10308848007090288</v>
      </c>
    </row>
    <row r="56" spans="2:10" hidden="1" outlineLevel="1" x14ac:dyDescent="0.25">
      <c r="B56" s="29">
        <f>IF('RECAUDO 2015'!B53=1,'RECAUDO 2015'!A53,0)</f>
        <v>101101</v>
      </c>
      <c r="C56" s="30" t="str">
        <f>VLOOKUP(B56,'RECAUDO 2015'!$A$10:$D$854,3,FALSE)</f>
        <v xml:space="preserve">MADRID                                            </v>
      </c>
      <c r="D56" s="31">
        <f>IFERROR(VLOOKUP(B56,'RECAUDO 2014'!$A$10:$E$860,4,FALSE),0)</f>
        <v>15428500</v>
      </c>
      <c r="E56" s="31">
        <f>VLOOKUP(B56,'RECAUDO 2015'!$A$10:$D$854,4,FALSE)</f>
        <v>26179000</v>
      </c>
      <c r="F56" s="31">
        <f t="shared" si="2"/>
        <v>17503577.829918303</v>
      </c>
      <c r="G56" s="31">
        <f t="shared" si="3"/>
        <v>10750500</v>
      </c>
      <c r="H56" s="32">
        <f t="shared" si="4"/>
        <v>0.69679489256894711</v>
      </c>
      <c r="I56" s="31">
        <f t="shared" si="5"/>
        <v>8675422.1700816974</v>
      </c>
      <c r="J56" s="32">
        <f t="shared" si="6"/>
        <v>0.49563707799516732</v>
      </c>
    </row>
    <row r="57" spans="2:10" hidden="1" outlineLevel="1" x14ac:dyDescent="0.25">
      <c r="B57" s="24">
        <f>IF('RECAUDO 2015'!B54=1,'RECAUDO 2015'!A54,0)</f>
        <v>101145</v>
      </c>
      <c r="C57" s="25" t="str">
        <f>VLOOKUP(B57,'RECAUDO 2015'!$A$10:$D$854,3,FALSE)</f>
        <v xml:space="preserve">TOCANCIPA                                         </v>
      </c>
      <c r="D57" s="26">
        <f>IFERROR(VLOOKUP(B57,'RECAUDO 2014'!$A$10:$E$860,4,FALSE),0)</f>
        <v>22236200</v>
      </c>
      <c r="E57" s="26">
        <f>VLOOKUP(B57,'RECAUDO 2015'!$A$10:$D$854,4,FALSE)</f>
        <v>25401700</v>
      </c>
      <c r="F57" s="26">
        <f t="shared" si="2"/>
        <v>25226889.026258506</v>
      </c>
      <c r="G57" s="26">
        <f t="shared" si="3"/>
        <v>3165500</v>
      </c>
      <c r="H57" s="27">
        <f t="shared" si="4"/>
        <v>0.1423579568451443</v>
      </c>
      <c r="I57" s="26">
        <f t="shared" si="5"/>
        <v>174810.97374149412</v>
      </c>
      <c r="J57" s="27">
        <f t="shared" si="6"/>
        <v>6.9295494010195302E-3</v>
      </c>
    </row>
    <row r="58" spans="2:10" hidden="1" outlineLevel="1" x14ac:dyDescent="0.25">
      <c r="B58" s="29">
        <f>IF('RECAUDO 2015'!B55=1,'RECAUDO 2015'!A55,0)</f>
        <v>101157</v>
      </c>
      <c r="C58" s="30" t="str">
        <f>VLOOKUP(B58,'RECAUDO 2015'!$A$10:$D$854,3,FALSE)</f>
        <v xml:space="preserve">VILLETA                                           </v>
      </c>
      <c r="D58" s="31">
        <f>IFERROR(VLOOKUP(B58,'RECAUDO 2014'!$A$10:$E$860,4,FALSE),0)</f>
        <v>26915000</v>
      </c>
      <c r="E58" s="31">
        <f>VLOOKUP(B58,'RECAUDO 2015'!$A$10:$D$854,4,FALSE)</f>
        <v>22945950</v>
      </c>
      <c r="F58" s="31">
        <f t="shared" si="2"/>
        <v>30534970.819733031</v>
      </c>
      <c r="G58" s="31">
        <f t="shared" si="3"/>
        <v>-3969050</v>
      </c>
      <c r="H58" s="32">
        <f t="shared" si="4"/>
        <v>-0.14746609697194868</v>
      </c>
      <c r="I58" s="31">
        <f t="shared" si="5"/>
        <v>-7589020.8197330311</v>
      </c>
      <c r="J58" s="32">
        <f t="shared" si="6"/>
        <v>-0.24853538798303598</v>
      </c>
    </row>
    <row r="59" spans="2:10" hidden="1" outlineLevel="1" x14ac:dyDescent="0.25">
      <c r="B59" s="24">
        <f>IF('RECAUDO 2015'!B56=1,'RECAUDO 2015'!A56,0)</f>
        <v>102064</v>
      </c>
      <c r="C59" s="25" t="str">
        <f>VLOOKUP(B59,'RECAUDO 2015'!$A$10:$D$854,3,FALSE)</f>
        <v xml:space="preserve">PAIPA                                             </v>
      </c>
      <c r="D59" s="26">
        <f>IFERROR(VLOOKUP(B59,'RECAUDO 2014'!$A$10:$E$860,4,FALSE),0)</f>
        <v>13197800</v>
      </c>
      <c r="E59" s="26">
        <f>VLOOKUP(B59,'RECAUDO 2015'!$A$10:$D$854,4,FALSE)</f>
        <v>22209400</v>
      </c>
      <c r="F59" s="26">
        <f t="shared" si="2"/>
        <v>14972856.692724228</v>
      </c>
      <c r="G59" s="26">
        <f t="shared" si="3"/>
        <v>9011600</v>
      </c>
      <c r="H59" s="27">
        <f t="shared" si="4"/>
        <v>0.68281077149221847</v>
      </c>
      <c r="I59" s="26">
        <f t="shared" si="5"/>
        <v>7236543.3072757721</v>
      </c>
      <c r="J59" s="27">
        <f t="shared" si="6"/>
        <v>0.48331079738392413</v>
      </c>
    </row>
    <row r="60" spans="2:10" hidden="1" outlineLevel="1" x14ac:dyDescent="0.25">
      <c r="B60" s="29">
        <f>IF('RECAUDO 2015'!B57=1,'RECAUDO 2015'!A57,0)</f>
        <v>101076</v>
      </c>
      <c r="C60" s="30" t="str">
        <f>VLOOKUP(B60,'RECAUDO 2015'!$A$10:$D$854,3,FALSE)</f>
        <v xml:space="preserve">FUNZA                                             </v>
      </c>
      <c r="D60" s="31">
        <f>IFERROR(VLOOKUP(B60,'RECAUDO 2014'!$A$10:$E$860,4,FALSE),0)</f>
        <v>20091600</v>
      </c>
      <c r="E60" s="31">
        <f>VLOOKUP(B60,'RECAUDO 2015'!$A$10:$D$854,4,FALSE)</f>
        <v>21887500</v>
      </c>
      <c r="F60" s="31">
        <f t="shared" si="2"/>
        <v>22793848.029788155</v>
      </c>
      <c r="G60" s="31">
        <f t="shared" si="3"/>
        <v>1795900</v>
      </c>
      <c r="H60" s="32">
        <f t="shared" si="4"/>
        <v>8.9385613888391058E-2</v>
      </c>
      <c r="I60" s="31">
        <f t="shared" si="5"/>
        <v>-906348.02978815511</v>
      </c>
      <c r="J60" s="32">
        <f t="shared" si="6"/>
        <v>-3.976283550735682E-2</v>
      </c>
    </row>
    <row r="61" spans="2:10" hidden="1" outlineLevel="1" x14ac:dyDescent="0.25">
      <c r="B61" s="24">
        <f>IF('RECAUDO 2015'!B58=1,'RECAUDO 2015'!A58,0)</f>
        <v>101049</v>
      </c>
      <c r="C61" s="25" t="str">
        <f>VLOOKUP(B61,'RECAUDO 2015'!$A$10:$D$854,3,FALSE)</f>
        <v xml:space="preserve">ANAPOIMA                                          </v>
      </c>
      <c r="D61" s="26">
        <f>IFERROR(VLOOKUP(B61,'RECAUDO 2014'!$A$10:$E$860,4,FALSE),0)</f>
        <v>14865800</v>
      </c>
      <c r="E61" s="26">
        <f>VLOOKUP(B61,'RECAUDO 2015'!$A$10:$D$854,4,FALSE)</f>
        <v>19478400</v>
      </c>
      <c r="F61" s="26">
        <f t="shared" si="2"/>
        <v>16865196.701169878</v>
      </c>
      <c r="G61" s="26">
        <f t="shared" si="3"/>
        <v>4612600</v>
      </c>
      <c r="H61" s="27">
        <f t="shared" si="4"/>
        <v>0.31028266221797685</v>
      </c>
      <c r="I61" s="26">
        <f t="shared" si="5"/>
        <v>2613203.2988301218</v>
      </c>
      <c r="J61" s="27">
        <f t="shared" si="6"/>
        <v>0.15494650582099956</v>
      </c>
    </row>
    <row r="62" spans="2:10" hidden="1" outlineLevel="1" x14ac:dyDescent="0.25">
      <c r="B62" s="29">
        <f>IF('RECAUDO 2015'!B59=1,'RECAUDO 2015'!A59,0)</f>
        <v>132017</v>
      </c>
      <c r="C62" s="30" t="str">
        <f>VLOOKUP(B62,'RECAUDO 2015'!$A$10:$D$854,3,FALSE)</f>
        <v xml:space="preserve">TAURAMENA                                         </v>
      </c>
      <c r="D62" s="31">
        <f>IFERROR(VLOOKUP(B62,'RECAUDO 2014'!$A$10:$E$860,4,FALSE),0)</f>
        <v>11597100</v>
      </c>
      <c r="E62" s="31">
        <f>VLOOKUP(B62,'RECAUDO 2015'!$A$10:$D$854,4,FALSE)</f>
        <v>17074400</v>
      </c>
      <c r="F62" s="31">
        <f t="shared" si="2"/>
        <v>13156868.29253301</v>
      </c>
      <c r="G62" s="31">
        <f t="shared" si="3"/>
        <v>5477300</v>
      </c>
      <c r="H62" s="32">
        <f t="shared" si="4"/>
        <v>0.47229910926007368</v>
      </c>
      <c r="I62" s="31">
        <f t="shared" si="5"/>
        <v>3917531.7074669898</v>
      </c>
      <c r="J62" s="32">
        <f t="shared" si="6"/>
        <v>0.29775563761555079</v>
      </c>
    </row>
    <row r="63" spans="2:10" hidden="1" outlineLevel="1" x14ac:dyDescent="0.25">
      <c r="B63" s="24">
        <f>IF('RECAUDO 2015'!B60=1,'RECAUDO 2015'!A60,0)</f>
        <v>101138</v>
      </c>
      <c r="C63" s="25" t="str">
        <f>VLOOKUP(B63,'RECAUDO 2015'!$A$10:$D$854,3,FALSE)</f>
        <v xml:space="preserve">TABIO                                             </v>
      </c>
      <c r="D63" s="26">
        <f>IFERROR(VLOOKUP(B63,'RECAUDO 2014'!$A$10:$E$860,4,FALSE),0)</f>
        <v>17131200</v>
      </c>
      <c r="E63" s="26">
        <f>VLOOKUP(B63,'RECAUDO 2015'!$A$10:$D$854,4,FALSE)</f>
        <v>16594400</v>
      </c>
      <c r="F63" s="26">
        <f t="shared" si="2"/>
        <v>19435284.863719508</v>
      </c>
      <c r="G63" s="26">
        <f t="shared" si="3"/>
        <v>-536800</v>
      </c>
      <c r="H63" s="27">
        <f t="shared" si="4"/>
        <v>-3.1334640889137955E-2</v>
      </c>
      <c r="I63" s="26">
        <f t="shared" si="5"/>
        <v>-2840884.8637195081</v>
      </c>
      <c r="J63" s="27">
        <f t="shared" si="6"/>
        <v>-0.14617150629074038</v>
      </c>
    </row>
    <row r="64" spans="2:10" hidden="1" outlineLevel="1" x14ac:dyDescent="0.25">
      <c r="B64" s="29">
        <f>IF('RECAUDO 2015'!B61=1,'RECAUDO 2015'!A61,0)</f>
        <v>103018</v>
      </c>
      <c r="C64" s="30" t="str">
        <f>VLOOKUP(B64,'RECAUDO 2015'!$A$10:$D$854,3,FALSE)</f>
        <v xml:space="preserve">PUERTO LOPEZ                                      </v>
      </c>
      <c r="D64" s="31">
        <f>IFERROR(VLOOKUP(B64,'RECAUDO 2014'!$A$10:$E$860,4,FALSE),0)</f>
        <v>7579400</v>
      </c>
      <c r="E64" s="31">
        <f>VLOOKUP(B64,'RECAUDO 2015'!$A$10:$D$854,4,FALSE)</f>
        <v>16473200</v>
      </c>
      <c r="F64" s="31">
        <f t="shared" si="2"/>
        <v>8598802.0743483026</v>
      </c>
      <c r="G64" s="31">
        <f t="shared" si="3"/>
        <v>8893800</v>
      </c>
      <c r="H64" s="32">
        <f t="shared" si="4"/>
        <v>1.1734174209040296</v>
      </c>
      <c r="I64" s="31">
        <f t="shared" si="5"/>
        <v>7874397.9256516974</v>
      </c>
      <c r="J64" s="32">
        <f t="shared" si="6"/>
        <v>0.915755224689073</v>
      </c>
    </row>
    <row r="65" spans="2:10" hidden="1" outlineLevel="1" x14ac:dyDescent="0.25">
      <c r="B65" s="24">
        <f>IF('RECAUDO 2015'!B62=1,'RECAUDO 2015'!A62,0)</f>
        <v>101141</v>
      </c>
      <c r="C65" s="25" t="str">
        <f>VLOOKUP(B65,'RECAUDO 2015'!$A$10:$D$854,3,FALSE)</f>
        <v xml:space="preserve">TENJO                                             </v>
      </c>
      <c r="D65" s="26">
        <f>IFERROR(VLOOKUP(B65,'RECAUDO 2014'!$A$10:$E$860,4,FALSE),0)</f>
        <v>8041300</v>
      </c>
      <c r="E65" s="26">
        <f>VLOOKUP(B65,'RECAUDO 2015'!$A$10:$D$854,4,FALSE)</f>
        <v>15232900</v>
      </c>
      <c r="F65" s="26">
        <f t="shared" si="2"/>
        <v>9122825.9651762675</v>
      </c>
      <c r="G65" s="26">
        <f t="shared" si="3"/>
        <v>7191600</v>
      </c>
      <c r="H65" s="27">
        <f t="shared" si="4"/>
        <v>0.89433300585726183</v>
      </c>
      <c r="I65" s="26">
        <f t="shared" si="5"/>
        <v>6110074.0348237325</v>
      </c>
      <c r="J65" s="27">
        <f t="shared" si="6"/>
        <v>0.66975672430310107</v>
      </c>
    </row>
    <row r="66" spans="2:10" hidden="1" outlineLevel="1" x14ac:dyDescent="0.25">
      <c r="B66" s="29">
        <f>IF('RECAUDO 2015'!B63=1,'RECAUDO 2015'!A63,0)</f>
        <v>101107</v>
      </c>
      <c r="C66" s="30" t="str">
        <f>VLOOKUP(B66,'RECAUDO 2015'!$A$10:$D$854,3,FALSE)</f>
        <v xml:space="preserve">NILO                                              </v>
      </c>
      <c r="D66" s="31">
        <f>IFERROR(VLOOKUP(B66,'RECAUDO 2014'!$A$10:$E$860,4,FALSE),0)</f>
        <v>8156100</v>
      </c>
      <c r="E66" s="31">
        <f>VLOOKUP(B66,'RECAUDO 2015'!$A$10:$D$854,4,FALSE)</f>
        <v>14544600</v>
      </c>
      <c r="F66" s="31">
        <f t="shared" si="2"/>
        <v>9253066.1528078988</v>
      </c>
      <c r="G66" s="31">
        <f t="shared" si="3"/>
        <v>6388500</v>
      </c>
      <c r="H66" s="32">
        <f t="shared" si="4"/>
        <v>0.78327877294295067</v>
      </c>
      <c r="I66" s="31">
        <f t="shared" si="5"/>
        <v>5291533.8471921012</v>
      </c>
      <c r="J66" s="32">
        <f t="shared" si="6"/>
        <v>0.5718681526540641</v>
      </c>
    </row>
    <row r="67" spans="2:10" hidden="1" outlineLevel="1" x14ac:dyDescent="0.25">
      <c r="B67" s="24">
        <f>IF('RECAUDO 2015'!B64=1,'RECAUDO 2015'!A64,0)</f>
        <v>101095</v>
      </c>
      <c r="C67" s="25" t="str">
        <f>VLOOKUP(B67,'RECAUDO 2015'!$A$10:$D$854,3,FALSE)</f>
        <v xml:space="preserve">LA MESA                                           </v>
      </c>
      <c r="D67" s="26">
        <f>IFERROR(VLOOKUP(B67,'RECAUDO 2014'!$A$10:$E$860,4,FALSE),0)</f>
        <v>9412300</v>
      </c>
      <c r="E67" s="26">
        <f>VLOOKUP(B67,'RECAUDO 2015'!$A$10:$D$854,4,FALSE)</f>
        <v>12793500</v>
      </c>
      <c r="F67" s="26">
        <f t="shared" si="2"/>
        <v>10678220.540463431</v>
      </c>
      <c r="G67" s="26">
        <f t="shared" si="3"/>
        <v>3381200</v>
      </c>
      <c r="H67" s="27">
        <f t="shared" si="4"/>
        <v>0.35923206867609414</v>
      </c>
      <c r="I67" s="26">
        <f t="shared" si="5"/>
        <v>2115279.4595365692</v>
      </c>
      <c r="J67" s="27">
        <f t="shared" si="6"/>
        <v>0.19809287994390568</v>
      </c>
    </row>
    <row r="68" spans="2:10" hidden="1" outlineLevel="1" x14ac:dyDescent="0.25">
      <c r="B68" s="29">
        <f>IF('RECAUDO 2015'!B65=1,'RECAUDO 2015'!A65,0)</f>
        <v>101094</v>
      </c>
      <c r="C68" s="30" t="str">
        <f>VLOOKUP(B68,'RECAUDO 2015'!$A$10:$D$854,3,FALSE)</f>
        <v xml:space="preserve">LA CALERA                                         </v>
      </c>
      <c r="D68" s="31">
        <f>IFERROR(VLOOKUP(B68,'RECAUDO 2014'!$A$10:$E$860,4,FALSE),0)</f>
        <v>11318600</v>
      </c>
      <c r="E68" s="31">
        <f>VLOOKUP(B68,'RECAUDO 2015'!$A$10:$D$854,4,FALSE)</f>
        <v>12472000</v>
      </c>
      <c r="F68" s="31">
        <f t="shared" si="2"/>
        <v>12840911.042921429</v>
      </c>
      <c r="G68" s="31">
        <f t="shared" si="3"/>
        <v>1153400</v>
      </c>
      <c r="H68" s="32">
        <f t="shared" si="4"/>
        <v>0.10190306221617518</v>
      </c>
      <c r="I68" s="31">
        <f t="shared" si="5"/>
        <v>-368911.0429214295</v>
      </c>
      <c r="J68" s="32">
        <f t="shared" si="6"/>
        <v>-2.8729351187647412E-2</v>
      </c>
    </row>
    <row r="69" spans="2:10" hidden="1" outlineLevel="1" x14ac:dyDescent="0.25">
      <c r="B69" s="24">
        <f>IF('RECAUDO 2015'!B66=1,'RECAUDO 2015'!A66,0)</f>
        <v>132019</v>
      </c>
      <c r="C69" s="25" t="str">
        <f>VLOOKUP(B69,'RECAUDO 2015'!$A$10:$D$854,3,FALSE)</f>
        <v xml:space="preserve">VILLANUEVA                                        </v>
      </c>
      <c r="D69" s="26">
        <f>IFERROR(VLOOKUP(B69,'RECAUDO 2014'!$A$10:$E$860,4,FALSE),0)</f>
        <v>9601600</v>
      </c>
      <c r="E69" s="26">
        <f>VLOOKUP(B69,'RECAUDO 2015'!$A$10:$D$854,4,FALSE)</f>
        <v>12292100</v>
      </c>
      <c r="F69" s="26">
        <f t="shared" si="2"/>
        <v>10892980.710486669</v>
      </c>
      <c r="G69" s="26">
        <f t="shared" si="3"/>
        <v>2690500</v>
      </c>
      <c r="H69" s="27">
        <f t="shared" si="4"/>
        <v>0.28021371438093645</v>
      </c>
      <c r="I69" s="26">
        <f t="shared" si="5"/>
        <v>1399119.2895133309</v>
      </c>
      <c r="J69" s="27">
        <f t="shared" si="6"/>
        <v>0.12844228101555344</v>
      </c>
    </row>
    <row r="70" spans="2:10" hidden="1" outlineLevel="1" x14ac:dyDescent="0.25">
      <c r="B70" s="29">
        <f>IF('RECAUDO 2015'!B67=1,'RECAUDO 2015'!A67,0)</f>
        <v>101120</v>
      </c>
      <c r="C70" s="30" t="str">
        <f>VLOOKUP(B70,'RECAUDO 2015'!$A$10:$D$854,3,FALSE)</f>
        <v xml:space="preserve">RICAUTE                                           </v>
      </c>
      <c r="D70" s="31">
        <f>IFERROR(VLOOKUP(B70,'RECAUDO 2014'!$A$10:$E$860,4,FALSE),0)</f>
        <v>4586100</v>
      </c>
      <c r="E70" s="31">
        <f>VLOOKUP(B70,'RECAUDO 2015'!$A$10:$D$854,4,FALSE)</f>
        <v>12064700</v>
      </c>
      <c r="F70" s="31">
        <f t="shared" si="2"/>
        <v>5202913.976458393</v>
      </c>
      <c r="G70" s="31">
        <f t="shared" si="3"/>
        <v>7478600</v>
      </c>
      <c r="H70" s="32">
        <f t="shared" si="4"/>
        <v>1.6307101894856197</v>
      </c>
      <c r="I70" s="31">
        <f t="shared" si="5"/>
        <v>6861786.023541607</v>
      </c>
      <c r="J70" s="32">
        <f t="shared" si="6"/>
        <v>1.3188351863184953</v>
      </c>
    </row>
    <row r="71" spans="2:10" hidden="1" outlineLevel="1" x14ac:dyDescent="0.25">
      <c r="B71" s="24">
        <f>IF('RECAUDO 2015'!B68=1,'RECAUDO 2015'!A68,0)</f>
        <v>101098</v>
      </c>
      <c r="C71" s="25" t="str">
        <f>VLOOKUP(B71,'RECAUDO 2015'!$A$10:$D$854,3,FALSE)</f>
        <v xml:space="preserve">LA VEGA                                           </v>
      </c>
      <c r="D71" s="26">
        <f>IFERROR(VLOOKUP(B71,'RECAUDO 2014'!$A$10:$E$860,4,FALSE),0)</f>
        <v>6267600</v>
      </c>
      <c r="E71" s="26">
        <f>VLOOKUP(B71,'RECAUDO 2015'!$A$10:$D$854,4,FALSE)</f>
        <v>11457300</v>
      </c>
      <c r="F71" s="26">
        <f t="shared" si="2"/>
        <v>7110569.6864112485</v>
      </c>
      <c r="G71" s="26">
        <f t="shared" si="3"/>
        <v>5189700</v>
      </c>
      <c r="H71" s="27">
        <f t="shared" si="4"/>
        <v>0.8280202948497033</v>
      </c>
      <c r="I71" s="26">
        <f t="shared" si="5"/>
        <v>4346730.3135887515</v>
      </c>
      <c r="J71" s="27">
        <f t="shared" si="6"/>
        <v>0.61130549383344479</v>
      </c>
    </row>
    <row r="72" spans="2:10" hidden="1" outlineLevel="1" x14ac:dyDescent="0.25">
      <c r="B72" s="29">
        <f>IF('RECAUDO 2015'!B69=1,'RECAUDO 2015'!A69,0)</f>
        <v>103024</v>
      </c>
      <c r="C72" s="30" t="str">
        <f>VLOOKUP(B72,'RECAUDO 2015'!$A$10:$D$854,3,FALSE)</f>
        <v xml:space="preserve">SAN MARTIN                                        </v>
      </c>
      <c r="D72" s="31">
        <f>IFERROR(VLOOKUP(B72,'RECAUDO 2014'!$A$10:$E$860,4,FALSE),0)</f>
        <v>6367300</v>
      </c>
      <c r="E72" s="31">
        <f>VLOOKUP(B72,'RECAUDO 2015'!$A$10:$D$854,4,FALSE)</f>
        <v>11421600</v>
      </c>
      <c r="F72" s="31">
        <f t="shared" si="2"/>
        <v>7223678.9782829694</v>
      </c>
      <c r="G72" s="31">
        <f t="shared" si="3"/>
        <v>5054300</v>
      </c>
      <c r="H72" s="32">
        <f t="shared" si="4"/>
        <v>0.79379014652992641</v>
      </c>
      <c r="I72" s="31">
        <f t="shared" si="5"/>
        <v>4197921.0217170306</v>
      </c>
      <c r="J72" s="32">
        <f t="shared" si="6"/>
        <v>0.58113338568027761</v>
      </c>
    </row>
    <row r="73" spans="2:10" hidden="1" outlineLevel="1" x14ac:dyDescent="0.25">
      <c r="B73" s="24">
        <f>IF('RECAUDO 2015'!B70=1,'RECAUDO 2015'!A70,0)</f>
        <v>132002</v>
      </c>
      <c r="C73" s="25" t="str">
        <f>VLOOKUP(B73,'RECAUDO 2015'!$A$10:$D$854,3,FALSE)</f>
        <v xml:space="preserve">AGUAZUL                                           </v>
      </c>
      <c r="D73" s="26">
        <f>IFERROR(VLOOKUP(B73,'RECAUDO 2014'!$A$10:$E$860,4,FALSE),0)</f>
        <v>8680400</v>
      </c>
      <c r="E73" s="26">
        <f>VLOOKUP(B73,'RECAUDO 2015'!$A$10:$D$854,4,FALSE)</f>
        <v>10712400</v>
      </c>
      <c r="F73" s="26">
        <f t="shared" si="2"/>
        <v>9847882.6194913853</v>
      </c>
      <c r="G73" s="26">
        <f t="shared" si="3"/>
        <v>2032000</v>
      </c>
      <c r="H73" s="27">
        <f t="shared" si="4"/>
        <v>0.23409059490346062</v>
      </c>
      <c r="I73" s="26">
        <f t="shared" si="5"/>
        <v>864517.3805086147</v>
      </c>
      <c r="J73" s="27">
        <f t="shared" si="6"/>
        <v>8.7787132921093303E-2</v>
      </c>
    </row>
    <row r="74" spans="2:10" hidden="1" outlineLevel="1" x14ac:dyDescent="0.25">
      <c r="B74" s="29">
        <f>IF('RECAUDO 2015'!B71=1,'RECAUDO 2015'!A71,0)</f>
        <v>132020</v>
      </c>
      <c r="C74" s="30" t="str">
        <f>VLOOKUP(B74,'RECAUDO 2015'!$A$10:$D$854,3,FALSE)</f>
        <v xml:space="preserve">COTELCO CASANARE                                  </v>
      </c>
      <c r="D74" s="31">
        <f>IFERROR(VLOOKUP(B74,'RECAUDO 2014'!$A$10:$E$860,4,FALSE),0)</f>
        <v>1094700</v>
      </c>
      <c r="E74" s="31">
        <f>VLOOKUP(B74,'RECAUDO 2015'!$A$10:$D$854,4,FALSE)</f>
        <v>10575700</v>
      </c>
      <c r="F74" s="31">
        <f t="shared" si="2"/>
        <v>1241933.217773054</v>
      </c>
      <c r="G74" s="31">
        <f t="shared" si="3"/>
        <v>9481000</v>
      </c>
      <c r="H74" s="32">
        <f t="shared" si="4"/>
        <v>8.6608203160683299</v>
      </c>
      <c r="I74" s="31">
        <f t="shared" si="5"/>
        <v>9333766.7822269462</v>
      </c>
      <c r="J74" s="32">
        <f t="shared" si="6"/>
        <v>7.5155142391340419</v>
      </c>
    </row>
    <row r="75" spans="2:10" hidden="1" outlineLevel="1" x14ac:dyDescent="0.25">
      <c r="B75" s="24">
        <f>IF('RECAUDO 2015'!B72=1,'RECAUDO 2015'!A72,0)</f>
        <v>102055</v>
      </c>
      <c r="C75" s="25" t="str">
        <f>VLOOKUP(B75,'RECAUDO 2015'!$A$10:$D$854,3,FALSE)</f>
        <v xml:space="preserve">MONIQUIRA                                         </v>
      </c>
      <c r="D75" s="26">
        <f>IFERROR(VLOOKUP(B75,'RECAUDO 2014'!$A$10:$E$860,4,FALSE),0)</f>
        <v>7497400</v>
      </c>
      <c r="E75" s="26">
        <f>VLOOKUP(B75,'RECAUDO 2015'!$A$10:$D$854,4,FALSE)</f>
        <v>8865000</v>
      </c>
      <c r="F75" s="26">
        <f t="shared" si="2"/>
        <v>8505773.3688971363</v>
      </c>
      <c r="G75" s="26">
        <f t="shared" si="3"/>
        <v>1367600</v>
      </c>
      <c r="H75" s="27">
        <f t="shared" si="4"/>
        <v>0.18240990209939456</v>
      </c>
      <c r="I75" s="26">
        <f t="shared" si="5"/>
        <v>359226.6311028637</v>
      </c>
      <c r="J75" s="27">
        <f t="shared" si="6"/>
        <v>4.2233270923540012E-2</v>
      </c>
    </row>
    <row r="76" spans="2:10" hidden="1" outlineLevel="1" x14ac:dyDescent="0.25">
      <c r="B76" s="29">
        <f>IF('RECAUDO 2015'!B73=1,'RECAUDO 2015'!A73,0)</f>
        <v>101128</v>
      </c>
      <c r="C76" s="30" t="str">
        <f>VLOOKUP(B76,'RECAUDO 2015'!$A$10:$D$854,3,FALSE)</f>
        <v xml:space="preserve">SIBATE                                            </v>
      </c>
      <c r="D76" s="31">
        <f>IFERROR(VLOOKUP(B76,'RECAUDO 2014'!$A$10:$E$860,4,FALSE),0)</f>
        <v>4751000</v>
      </c>
      <c r="E76" s="31">
        <f>VLOOKUP(B76,'RECAUDO 2015'!$A$10:$D$854,4,FALSE)</f>
        <v>8815000</v>
      </c>
      <c r="F76" s="31">
        <f t="shared" si="2"/>
        <v>5389992.4341278709</v>
      </c>
      <c r="G76" s="31">
        <f t="shared" si="3"/>
        <v>4064000</v>
      </c>
      <c r="H76" s="32">
        <f t="shared" si="4"/>
        <v>0.85539886339717963</v>
      </c>
      <c r="I76" s="31">
        <f t="shared" si="5"/>
        <v>3425007.5658721291</v>
      </c>
      <c r="J76" s="32">
        <f t="shared" si="6"/>
        <v>0.63543828822207127</v>
      </c>
    </row>
    <row r="77" spans="2:10" hidden="1" outlineLevel="1" x14ac:dyDescent="0.25">
      <c r="B77" s="24">
        <f>IF('RECAUDO 2015'!B74=1,'RECAUDO 2015'!A74,0)</f>
        <v>101068</v>
      </c>
      <c r="C77" s="25" t="str">
        <f>VLOOKUP(B77,'RECAUDO 2015'!$A$10:$D$854,3,FALSE)</f>
        <v xml:space="preserve">COGUA                                             </v>
      </c>
      <c r="D77" s="26">
        <f>IFERROR(VLOOKUP(B77,'RECAUDO 2014'!$A$10:$E$860,4,FALSE),0)</f>
        <v>5782400</v>
      </c>
      <c r="E77" s="26">
        <f>VLOOKUP(B77,'RECAUDO 2015'!$A$10:$D$854,4,FALSE)</f>
        <v>8544900</v>
      </c>
      <c r="F77" s="26">
        <f t="shared" si="2"/>
        <v>6560112.0292782569</v>
      </c>
      <c r="G77" s="26">
        <f t="shared" si="3"/>
        <v>2762500</v>
      </c>
      <c r="H77" s="27">
        <f t="shared" si="4"/>
        <v>0.47774280575539563</v>
      </c>
      <c r="I77" s="26">
        <f t="shared" si="5"/>
        <v>1984787.9707217431</v>
      </c>
      <c r="J77" s="27">
        <f t="shared" si="6"/>
        <v>0.30255397497230074</v>
      </c>
    </row>
    <row r="78" spans="2:10" hidden="1" outlineLevel="1" x14ac:dyDescent="0.25">
      <c r="B78" s="29">
        <f>IF('RECAUDO 2015'!B75=1,'RECAUDO 2015'!A75,0)</f>
        <v>101149</v>
      </c>
      <c r="C78" s="30" t="str">
        <f>VLOOKUP(B78,'RECAUDO 2015'!$A$10:$D$854,3,FALSE)</f>
        <v xml:space="preserve">UBATE                                             </v>
      </c>
      <c r="D78" s="31">
        <f>IFERROR(VLOOKUP(B78,'RECAUDO 2014'!$A$10:$E$860,4,FALSE),0)</f>
        <v>4390200</v>
      </c>
      <c r="E78" s="31">
        <f>VLOOKUP(B78,'RECAUDO 2015'!$A$10:$D$854,4,FALSE)</f>
        <v>7283600</v>
      </c>
      <c r="F78" s="31">
        <f t="shared" ref="F78:F141" si="7">D78*(1+$K$11)</f>
        <v>4980666.1301427437</v>
      </c>
      <c r="G78" s="31">
        <f t="shared" ref="G78:G141" si="8">E78-D78</f>
        <v>2893400</v>
      </c>
      <c r="H78" s="32">
        <f t="shared" ref="H78:H141" si="9">IF(AND(D78=0,E78&gt;0),100%,IFERROR(E78/D78-1,0%))</f>
        <v>0.65905881281035028</v>
      </c>
      <c r="I78" s="31">
        <f t="shared" ref="I78:I141" si="10">E78-F78</f>
        <v>2302933.8698572563</v>
      </c>
      <c r="J78" s="32">
        <f t="shared" ref="J78:J141" si="11">IF(AND(F78=0,E78&gt;0),100%,IFERROR(E78/F78-1,0%))</f>
        <v>0.46237467231943441</v>
      </c>
    </row>
    <row r="79" spans="2:10" hidden="1" outlineLevel="1" x14ac:dyDescent="0.25">
      <c r="B79" s="24">
        <f>IF('RECAUDO 2015'!B76=1,'RECAUDO 2015'!A76,0)</f>
        <v>101133</v>
      </c>
      <c r="C79" s="25" t="str">
        <f>VLOOKUP(B79,'RECAUDO 2015'!$A$10:$D$854,3,FALSE)</f>
        <v xml:space="preserve">SUBACHOQUE                                        </v>
      </c>
      <c r="D79" s="26">
        <f>IFERROR(VLOOKUP(B79,'RECAUDO 2014'!$A$10:$E$860,4,FALSE),0)</f>
        <v>2626200</v>
      </c>
      <c r="E79" s="26">
        <f>VLOOKUP(B79,'RECAUDO 2015'!$A$10:$D$854,4,FALSE)</f>
        <v>7182300</v>
      </c>
      <c r="F79" s="26">
        <f t="shared" si="7"/>
        <v>2979414.4665347533</v>
      </c>
      <c r="G79" s="26">
        <f t="shared" si="8"/>
        <v>4556100</v>
      </c>
      <c r="H79" s="27">
        <f t="shared" si="9"/>
        <v>1.7348640621430205</v>
      </c>
      <c r="I79" s="26">
        <f t="shared" si="10"/>
        <v>4202885.5334652467</v>
      </c>
      <c r="J79" s="27">
        <f t="shared" si="11"/>
        <v>1.4106414467247546</v>
      </c>
    </row>
    <row r="80" spans="2:10" hidden="1" outlineLevel="1" x14ac:dyDescent="0.25">
      <c r="B80" s="29">
        <f>IF('RECAUDO 2015'!B77=1,'RECAUDO 2015'!A77,0)</f>
        <v>101086</v>
      </c>
      <c r="C80" s="30" t="str">
        <f>VLOOKUP(B80,'RECAUDO 2015'!$A$10:$D$854,3,FALSE)</f>
        <v xml:space="preserve">GUASCA                                            </v>
      </c>
      <c r="D80" s="31">
        <f>IFERROR(VLOOKUP(B80,'RECAUDO 2014'!$A$10:$E$860,4,FALSE),0)</f>
        <v>5665000</v>
      </c>
      <c r="E80" s="31">
        <f>VLOOKUP(B80,'RECAUDO 2015'!$A$10:$D$854,4,FALSE)</f>
        <v>6884500</v>
      </c>
      <c r="F80" s="31">
        <f t="shared" si="7"/>
        <v>6426922.1509859795</v>
      </c>
      <c r="G80" s="31">
        <f t="shared" si="8"/>
        <v>1219500</v>
      </c>
      <c r="H80" s="32">
        <f t="shared" si="9"/>
        <v>0.21526919682259482</v>
      </c>
      <c r="I80" s="31">
        <f t="shared" si="10"/>
        <v>457577.84901402052</v>
      </c>
      <c r="J80" s="32">
        <f t="shared" si="11"/>
        <v>7.1197042420036327E-2</v>
      </c>
    </row>
    <row r="81" spans="2:10" hidden="1" outlineLevel="1" x14ac:dyDescent="0.25">
      <c r="B81" s="24">
        <f>IF('RECAUDO 2015'!B78=1,'RECAUDO 2015'!A78,0)</f>
        <v>103006</v>
      </c>
      <c r="C81" s="25" t="str">
        <f>VLOOKUP(B81,'RECAUDO 2015'!$A$10:$D$854,3,FALSE)</f>
        <v xml:space="preserve">CUMARAL                                           </v>
      </c>
      <c r="D81" s="26">
        <f>IFERROR(VLOOKUP(B81,'RECAUDO 2014'!$A$10:$E$860,4,FALSE),0)</f>
        <v>4305700</v>
      </c>
      <c r="E81" s="26">
        <f>VLOOKUP(B81,'RECAUDO 2015'!$A$10:$D$854,4,FALSE)</f>
        <v>6653300</v>
      </c>
      <c r="F81" s="26">
        <f t="shared" si="7"/>
        <v>4884801.1836717268</v>
      </c>
      <c r="G81" s="26">
        <f t="shared" si="8"/>
        <v>2347600</v>
      </c>
      <c r="H81" s="27">
        <f t="shared" si="9"/>
        <v>0.54523074064612032</v>
      </c>
      <c r="I81" s="26">
        <f t="shared" si="10"/>
        <v>1768498.8163282732</v>
      </c>
      <c r="J81" s="27">
        <f t="shared" si="11"/>
        <v>0.36204110460826522</v>
      </c>
    </row>
    <row r="82" spans="2:10" hidden="1" outlineLevel="1" x14ac:dyDescent="0.25">
      <c r="B82" s="29">
        <f>IF('RECAUDO 2015'!B79=1,'RECAUDO 2015'!A79,0)</f>
        <v>102040</v>
      </c>
      <c r="C82" s="30" t="str">
        <f>VLOOKUP(B82,'RECAUDO 2015'!$A$10:$D$854,3,FALSE)</f>
        <v xml:space="preserve">GUATEQUE                                          </v>
      </c>
      <c r="D82" s="31">
        <f>IFERROR(VLOOKUP(B82,'RECAUDO 2014'!$A$10:$E$860,4,FALSE),0)</f>
        <v>5045800</v>
      </c>
      <c r="E82" s="31">
        <f>VLOOKUP(B82,'RECAUDO 2015'!$A$10:$D$854,4,FALSE)</f>
        <v>6533300</v>
      </c>
      <c r="F82" s="31">
        <f t="shared" si="7"/>
        <v>5724441.9751888886</v>
      </c>
      <c r="G82" s="31">
        <f t="shared" si="8"/>
        <v>1487500</v>
      </c>
      <c r="H82" s="32">
        <f t="shared" si="9"/>
        <v>0.29479963534028308</v>
      </c>
      <c r="I82" s="31">
        <f t="shared" si="10"/>
        <v>808858.02481111139</v>
      </c>
      <c r="J82" s="32">
        <f t="shared" si="11"/>
        <v>0.14129901714733029</v>
      </c>
    </row>
    <row r="83" spans="2:10" hidden="1" outlineLevel="1" x14ac:dyDescent="0.25">
      <c r="B83" s="24">
        <f>IF('RECAUDO 2015'!B80=1,'RECAUDO 2015'!A80,0)</f>
        <v>103004</v>
      </c>
      <c r="C83" s="25" t="str">
        <f>VLOOKUP(B83,'RECAUDO 2015'!$A$10:$D$854,3,FALSE)</f>
        <v xml:space="preserve">CASTILLA LA NUEVA                                 </v>
      </c>
      <c r="D83" s="26">
        <f>IFERROR(VLOOKUP(B83,'RECAUDO 2014'!$A$10:$E$860,4,FALSE),0)</f>
        <v>2373900</v>
      </c>
      <c r="E83" s="26">
        <f>VLOOKUP(B83,'RECAUDO 2015'!$A$10:$D$854,4,FALSE)</f>
        <v>6102800</v>
      </c>
      <c r="F83" s="26">
        <f t="shared" si="7"/>
        <v>2693181.0228112298</v>
      </c>
      <c r="G83" s="26">
        <f t="shared" si="8"/>
        <v>3728900</v>
      </c>
      <c r="H83" s="27">
        <f t="shared" si="9"/>
        <v>1.5707906820000841</v>
      </c>
      <c r="I83" s="26">
        <f t="shared" si="10"/>
        <v>3409618.9771887702</v>
      </c>
      <c r="J83" s="27">
        <f t="shared" si="11"/>
        <v>1.2660192346185846</v>
      </c>
    </row>
    <row r="84" spans="2:10" hidden="1" outlineLevel="1" x14ac:dyDescent="0.25">
      <c r="B84" s="29">
        <f>IF('RECAUDO 2015'!B81=1,'RECAUDO 2015'!A81,0)</f>
        <v>103011</v>
      </c>
      <c r="C84" s="30" t="str">
        <f>VLOOKUP(B84,'RECAUDO 2015'!$A$10:$D$854,3,FALSE)</f>
        <v xml:space="preserve">GUAMAL                                            </v>
      </c>
      <c r="D84" s="31">
        <f>IFERROR(VLOOKUP(B84,'RECAUDO 2014'!$A$10:$E$860,4,FALSE),0)</f>
        <v>4295300</v>
      </c>
      <c r="E84" s="31">
        <f>VLOOKUP(B84,'RECAUDO 2015'!$A$10:$D$854,4,FALSE)</f>
        <v>5667000</v>
      </c>
      <c r="F84" s="31">
        <f t="shared" si="7"/>
        <v>4873002.4210291393</v>
      </c>
      <c r="G84" s="31">
        <f t="shared" si="8"/>
        <v>1371700</v>
      </c>
      <c r="H84" s="32">
        <f t="shared" si="9"/>
        <v>0.31934905594486995</v>
      </c>
      <c r="I84" s="31">
        <f t="shared" si="10"/>
        <v>793997.57897086069</v>
      </c>
      <c r="J84" s="32">
        <f t="shared" si="11"/>
        <v>0.16293806371702457</v>
      </c>
    </row>
    <row r="85" spans="2:10" hidden="1" outlineLevel="1" x14ac:dyDescent="0.25">
      <c r="B85" s="24">
        <f>IF('RECAUDO 2015'!B82=1,'RECAUDO 2015'!A82,0)</f>
        <v>101071</v>
      </c>
      <c r="C85" s="25" t="str">
        <f>VLOOKUP(B85,'RECAUDO 2015'!$A$10:$D$854,3,FALSE)</f>
        <v xml:space="preserve">MESITAS DEL COLEGIO                               </v>
      </c>
      <c r="D85" s="26">
        <f>IFERROR(VLOOKUP(B85,'RECAUDO 2014'!$A$10:$E$860,4,FALSE),0)</f>
        <v>8867000</v>
      </c>
      <c r="E85" s="26">
        <f>VLOOKUP(B85,'RECAUDO 2015'!$A$10:$D$854,4,FALSE)</f>
        <v>5592100</v>
      </c>
      <c r="F85" s="26">
        <f t="shared" si="7"/>
        <v>10059579.649213182</v>
      </c>
      <c r="G85" s="26">
        <f t="shared" si="8"/>
        <v>-3274900</v>
      </c>
      <c r="H85" s="27">
        <f t="shared" si="9"/>
        <v>-0.36933573925792262</v>
      </c>
      <c r="I85" s="26">
        <f t="shared" si="10"/>
        <v>-4467479.6492131818</v>
      </c>
      <c r="J85" s="27">
        <f t="shared" si="11"/>
        <v>-0.44410202066073501</v>
      </c>
    </row>
    <row r="86" spans="2:10" hidden="1" outlineLevel="1" x14ac:dyDescent="0.25">
      <c r="B86" s="29">
        <f>IF('RECAUDO 2015'!B83=1,'RECAUDO 2015'!A83,0)</f>
        <v>103020</v>
      </c>
      <c r="C86" s="30" t="str">
        <f>VLOOKUP(B86,'RECAUDO 2015'!$A$10:$D$854,3,FALSE)</f>
        <v xml:space="preserve">RESTREPO                                          </v>
      </c>
      <c r="D86" s="31">
        <f>IFERROR(VLOOKUP(B86,'RECAUDO 2014'!$A$10:$E$860,4,FALSE),0)</f>
        <v>3767400</v>
      </c>
      <c r="E86" s="31">
        <f>VLOOKUP(B86,'RECAUDO 2015'!$A$10:$D$854,4,FALSE)</f>
        <v>5417700</v>
      </c>
      <c r="F86" s="31">
        <f t="shared" si="7"/>
        <v>4274101.7672770657</v>
      </c>
      <c r="G86" s="31">
        <f t="shared" si="8"/>
        <v>1650300</v>
      </c>
      <c r="H86" s="32">
        <f t="shared" si="9"/>
        <v>0.43804745978659021</v>
      </c>
      <c r="I86" s="31">
        <f t="shared" si="10"/>
        <v>1143598.2327229343</v>
      </c>
      <c r="J86" s="32">
        <f t="shared" si="11"/>
        <v>0.26756457730567673</v>
      </c>
    </row>
    <row r="87" spans="2:10" hidden="1" outlineLevel="1" x14ac:dyDescent="0.25">
      <c r="B87" s="24">
        <f>IF('RECAUDO 2015'!B84=1,'RECAUDO 2015'!A84,0)</f>
        <v>102038</v>
      </c>
      <c r="C87" s="25" t="str">
        <f>VLOOKUP(B87,'RECAUDO 2015'!$A$10:$D$854,3,FALSE)</f>
        <v xml:space="preserve">GARAGOA                                           </v>
      </c>
      <c r="D87" s="26">
        <f>IFERROR(VLOOKUP(B87,'RECAUDO 2014'!$A$10:$E$860,4,FALSE),0)</f>
        <v>3619300</v>
      </c>
      <c r="E87" s="26">
        <f>VLOOKUP(B87,'RECAUDO 2015'!$A$10:$D$854,4,FALSE)</f>
        <v>5409700</v>
      </c>
      <c r="F87" s="26">
        <f t="shared" si="7"/>
        <v>4106082.849260998</v>
      </c>
      <c r="G87" s="26">
        <f t="shared" si="8"/>
        <v>1790400</v>
      </c>
      <c r="H87" s="27">
        <f t="shared" si="9"/>
        <v>0.4946812919625343</v>
      </c>
      <c r="I87" s="26">
        <f t="shared" si="10"/>
        <v>1303617.150739002</v>
      </c>
      <c r="J87" s="27">
        <f t="shared" si="11"/>
        <v>0.31748437588725809</v>
      </c>
    </row>
    <row r="88" spans="2:10" hidden="1" outlineLevel="1" x14ac:dyDescent="0.25">
      <c r="B88" s="29">
        <f>IF('RECAUDO 2015'!B85=1,'RECAUDO 2015'!A85,0)</f>
        <v>101144</v>
      </c>
      <c r="C88" s="30" t="str">
        <f>VLOOKUP(B88,'RECAUDO 2015'!$A$10:$D$854,3,FALSE)</f>
        <v xml:space="preserve">TOCAIMA                                           </v>
      </c>
      <c r="D88" s="31">
        <f>IFERROR(VLOOKUP(B88,'RECAUDO 2014'!$A$10:$E$860,4,FALSE),0)</f>
        <v>4632800</v>
      </c>
      <c r="E88" s="31">
        <f>VLOOKUP(B88,'RECAUDO 2015'!$A$10:$D$854,4,FALSE)</f>
        <v>4944400</v>
      </c>
      <c r="F88" s="31">
        <f t="shared" si="7"/>
        <v>5255894.95870924</v>
      </c>
      <c r="G88" s="31">
        <f t="shared" si="8"/>
        <v>311600</v>
      </c>
      <c r="H88" s="32">
        <f t="shared" si="9"/>
        <v>6.7259540666551487E-2</v>
      </c>
      <c r="I88" s="31">
        <f t="shared" si="10"/>
        <v>-311494.95870923996</v>
      </c>
      <c r="J88" s="32">
        <f t="shared" si="11"/>
        <v>-5.9265826496984975E-2</v>
      </c>
    </row>
    <row r="89" spans="2:10" hidden="1" outlineLevel="1" x14ac:dyDescent="0.25">
      <c r="B89" s="24">
        <f>IF('RECAUDO 2015'!B86=1,'RECAUDO 2015'!A86,0)</f>
        <v>132006</v>
      </c>
      <c r="C89" s="25" t="str">
        <f>VLOOKUP(B89,'RECAUDO 2015'!$A$10:$D$854,3,FALSE)</f>
        <v xml:space="preserve">MANI                                              </v>
      </c>
      <c r="D89" s="26">
        <f>IFERROR(VLOOKUP(B89,'RECAUDO 2014'!$A$10:$E$860,4,FALSE),0)</f>
        <v>2879500</v>
      </c>
      <c r="E89" s="26">
        <f>VLOOKUP(B89,'RECAUDO 2015'!$A$10:$D$854,4,FALSE)</f>
        <v>4472900</v>
      </c>
      <c r="F89" s="26">
        <f t="shared" si="7"/>
        <v>3266782.4066662183</v>
      </c>
      <c r="G89" s="26">
        <f t="shared" si="8"/>
        <v>1593400</v>
      </c>
      <c r="H89" s="27">
        <f t="shared" si="9"/>
        <v>0.55335995832609819</v>
      </c>
      <c r="I89" s="26">
        <f t="shared" si="10"/>
        <v>1206117.5933337817</v>
      </c>
      <c r="J89" s="27">
        <f t="shared" si="11"/>
        <v>0.36920659021322333</v>
      </c>
    </row>
    <row r="90" spans="2:10" hidden="1" outlineLevel="1" x14ac:dyDescent="0.25">
      <c r="B90" s="29">
        <f>IF('RECAUDO 2015'!B87=1,'RECAUDO 2015'!A87,0)</f>
        <v>101067</v>
      </c>
      <c r="C90" s="30" t="str">
        <f>VLOOKUP(B90,'RECAUDO 2015'!$A$10:$D$854,3,FALSE)</f>
        <v xml:space="preserve">CHOCONTA                                          </v>
      </c>
      <c r="D90" s="31">
        <f>IFERROR(VLOOKUP(B90,'RECAUDO 2014'!$A$10:$E$860,4,FALSE),0)</f>
        <v>3356500</v>
      </c>
      <c r="E90" s="31">
        <f>VLOOKUP(B90,'RECAUDO 2015'!$A$10:$D$854,4,FALSE)</f>
        <v>4373400</v>
      </c>
      <c r="F90" s="31">
        <f t="shared" si="7"/>
        <v>3807937.1932540932</v>
      </c>
      <c r="G90" s="31">
        <f t="shared" si="8"/>
        <v>1016900</v>
      </c>
      <c r="H90" s="32">
        <f t="shared" si="9"/>
        <v>0.30296439743780734</v>
      </c>
      <c r="I90" s="31">
        <f t="shared" si="10"/>
        <v>565462.80674590683</v>
      </c>
      <c r="J90" s="32">
        <f t="shared" si="11"/>
        <v>0.14849583332089766</v>
      </c>
    </row>
    <row r="91" spans="2:10" hidden="1" outlineLevel="1" x14ac:dyDescent="0.25">
      <c r="B91" s="24">
        <f>IF('RECAUDO 2015'!B88=1,'RECAUDO 2015'!A88,0)</f>
        <v>102107</v>
      </c>
      <c r="C91" s="25" t="str">
        <f>VLOOKUP(B91,'RECAUDO 2015'!$A$10:$D$854,3,FALSE)</f>
        <v xml:space="preserve">TIBABOSA                                          </v>
      </c>
      <c r="D91" s="26">
        <f>IFERROR(VLOOKUP(B91,'RECAUDO 2014'!$A$10:$E$860,4,FALSE),0)</f>
        <v>1831200</v>
      </c>
      <c r="E91" s="26">
        <f>VLOOKUP(B91,'RECAUDO 2015'!$A$10:$D$854,4,FALSE)</f>
        <v>4362100</v>
      </c>
      <c r="F91" s="26">
        <f t="shared" si="7"/>
        <v>2077489.8222216284</v>
      </c>
      <c r="G91" s="26">
        <f t="shared" si="8"/>
        <v>2530900</v>
      </c>
      <c r="H91" s="27">
        <f t="shared" si="9"/>
        <v>1.3820991699432068</v>
      </c>
      <c r="I91" s="26">
        <f t="shared" si="10"/>
        <v>2284610.1777783716</v>
      </c>
      <c r="J91" s="27">
        <f t="shared" si="11"/>
        <v>1.0996974104716686</v>
      </c>
    </row>
    <row r="92" spans="2:10" hidden="1" outlineLevel="1" x14ac:dyDescent="0.25">
      <c r="B92" s="29">
        <f>IF('RECAUDO 2015'!B89=1,'RECAUDO 2015'!A89,0)</f>
        <v>102079</v>
      </c>
      <c r="C92" s="30" t="str">
        <f>VLOOKUP(B92,'RECAUDO 2015'!$A$10:$D$854,3,FALSE)</f>
        <v xml:space="preserve">SAMACA                                            </v>
      </c>
      <c r="D92" s="31">
        <f>IFERROR(VLOOKUP(B92,'RECAUDO 2014'!$A$10:$E$860,4,FALSE),0)</f>
        <v>3650700</v>
      </c>
      <c r="E92" s="31">
        <f>VLOOKUP(B92,'RECAUDO 2015'!$A$10:$D$854,4,FALSE)</f>
        <v>4299800</v>
      </c>
      <c r="F92" s="31">
        <f t="shared" si="7"/>
        <v>4141706.0364703466</v>
      </c>
      <c r="G92" s="31">
        <f t="shared" si="8"/>
        <v>649100</v>
      </c>
      <c r="H92" s="32">
        <f t="shared" si="9"/>
        <v>0.17780151751718853</v>
      </c>
      <c r="I92" s="31">
        <f t="shared" si="10"/>
        <v>158093.96352965338</v>
      </c>
      <c r="J92" s="32">
        <f t="shared" si="11"/>
        <v>3.8171217884015896E-2</v>
      </c>
    </row>
    <row r="93" spans="2:10" hidden="1" outlineLevel="1" x14ac:dyDescent="0.25">
      <c r="B93" s="24">
        <f>IF('RECAUDO 2015'!B90=1,'RECAUDO 2015'!A90,0)</f>
        <v>102052</v>
      </c>
      <c r="C93" s="25" t="str">
        <f>VLOOKUP(B93,'RECAUDO 2015'!$A$10:$D$854,3,FALSE)</f>
        <v xml:space="preserve">MIRAFLORES                                        </v>
      </c>
      <c r="D93" s="26">
        <f>IFERROR(VLOOKUP(B93,'RECAUDO 2014'!$A$10:$E$860,4,FALSE),0)</f>
        <v>2217300</v>
      </c>
      <c r="E93" s="26">
        <f>VLOOKUP(B93,'RECAUDO 2015'!$A$10:$D$854,4,FALSE)</f>
        <v>4169900</v>
      </c>
      <c r="F93" s="26">
        <f t="shared" si="7"/>
        <v>2515518.8853276633</v>
      </c>
      <c r="G93" s="26">
        <f t="shared" si="8"/>
        <v>1952600</v>
      </c>
      <c r="H93" s="27">
        <f t="shared" si="9"/>
        <v>0.88062057457267851</v>
      </c>
      <c r="I93" s="26">
        <f t="shared" si="10"/>
        <v>1654381.1146723367</v>
      </c>
      <c r="J93" s="27">
        <f t="shared" si="11"/>
        <v>0.65766992421400272</v>
      </c>
    </row>
    <row r="94" spans="2:10" hidden="1" outlineLevel="1" x14ac:dyDescent="0.25">
      <c r="B94" s="29">
        <f>IF('RECAUDO 2015'!B91=1,'RECAUDO 2015'!A91,0)</f>
        <v>132010</v>
      </c>
      <c r="C94" s="30" t="str">
        <f>VLOOKUP(B94,'RECAUDO 2015'!$A$10:$D$854,3,FALSE)</f>
        <v xml:space="preserve">PAZ DE ARIPORO                                    </v>
      </c>
      <c r="D94" s="31">
        <f>IFERROR(VLOOKUP(B94,'RECAUDO 2014'!$A$10:$E$860,4,FALSE),0)</f>
        <v>2277000</v>
      </c>
      <c r="E94" s="31">
        <f>VLOOKUP(B94,'RECAUDO 2015'!$A$10:$D$854,4,FALSE)</f>
        <v>3725500</v>
      </c>
      <c r="F94" s="31">
        <f t="shared" si="7"/>
        <v>2583248.320881743</v>
      </c>
      <c r="G94" s="31">
        <f t="shared" si="8"/>
        <v>1448500</v>
      </c>
      <c r="H94" s="32">
        <f t="shared" si="9"/>
        <v>0.63614404918752743</v>
      </c>
      <c r="I94" s="31">
        <f t="shared" si="10"/>
        <v>1142251.679118257</v>
      </c>
      <c r="J94" s="32">
        <f t="shared" si="11"/>
        <v>0.44217649146806415</v>
      </c>
    </row>
    <row r="95" spans="2:10" hidden="1" outlineLevel="1" x14ac:dyDescent="0.25">
      <c r="B95" s="24">
        <f>IF('RECAUDO 2015'!B92=1,'RECAUDO 2015'!A92,0)</f>
        <v>101110</v>
      </c>
      <c r="C95" s="25" t="str">
        <f>VLOOKUP(B95,'RECAUDO 2015'!$A$10:$D$854,3,FALSE)</f>
        <v xml:space="preserve">PACHO                                             </v>
      </c>
      <c r="D95" s="26">
        <f>IFERROR(VLOOKUP(B95,'RECAUDO 2014'!$A$10:$E$860,4,FALSE),0)</f>
        <v>2518800</v>
      </c>
      <c r="E95" s="26">
        <f>VLOOKUP(B95,'RECAUDO 2015'!$A$10:$D$854,4,FALSE)</f>
        <v>3679200</v>
      </c>
      <c r="F95" s="26">
        <f t="shared" si="7"/>
        <v>2857569.5523218862</v>
      </c>
      <c r="G95" s="26">
        <f t="shared" si="8"/>
        <v>1160400</v>
      </c>
      <c r="H95" s="27">
        <f t="shared" si="9"/>
        <v>0.46069556931872313</v>
      </c>
      <c r="I95" s="26">
        <f t="shared" si="10"/>
        <v>821630.44767811382</v>
      </c>
      <c r="J95" s="27">
        <f t="shared" si="11"/>
        <v>0.28752771634569907</v>
      </c>
    </row>
    <row r="96" spans="2:10" hidden="1" outlineLevel="1" x14ac:dyDescent="0.25">
      <c r="B96" s="29">
        <f>IF('RECAUDO 2015'!B93=1,'RECAUDO 2015'!A93,0)</f>
        <v>101174</v>
      </c>
      <c r="C96" s="30" t="str">
        <f>VLOOKUP(B96,'RECAUDO 2015'!$A$10:$D$854,3,FALSE)</f>
        <v xml:space="preserve">EL ROSAL                                          </v>
      </c>
      <c r="D96" s="31">
        <f>IFERROR(VLOOKUP(B96,'RECAUDO 2014'!$A$10:$E$860,4,FALSE),0)</f>
        <v>1238200</v>
      </c>
      <c r="E96" s="31">
        <f>VLOOKUP(B96,'RECAUDO 2015'!$A$10:$D$854,4,FALSE)</f>
        <v>3613300</v>
      </c>
      <c r="F96" s="31">
        <f t="shared" si="7"/>
        <v>1404733.4523125929</v>
      </c>
      <c r="G96" s="31">
        <f t="shared" si="8"/>
        <v>2375100</v>
      </c>
      <c r="H96" s="32">
        <f t="shared" si="9"/>
        <v>1.9181876918106928</v>
      </c>
      <c r="I96" s="31">
        <f t="shared" si="10"/>
        <v>2208566.5476874071</v>
      </c>
      <c r="J96" s="32">
        <f t="shared" si="11"/>
        <v>1.5722317597345428</v>
      </c>
    </row>
    <row r="97" spans="2:10" hidden="1" outlineLevel="1" x14ac:dyDescent="0.25">
      <c r="B97" s="24">
        <f>IF('RECAUDO 2015'!B94=1,'RECAUDO 2015'!A94,0)</f>
        <v>101113</v>
      </c>
      <c r="C97" s="25" t="str">
        <f>VLOOKUP(B97,'RECAUDO 2015'!$A$10:$D$854,3,FALSE)</f>
        <v xml:space="preserve">PARATEBUENO                                       </v>
      </c>
      <c r="D97" s="26">
        <f>IFERROR(VLOOKUP(B97,'RECAUDO 2014'!$A$10:$E$860,4,FALSE),0)</f>
        <v>2973600</v>
      </c>
      <c r="E97" s="26">
        <f>VLOOKUP(B97,'RECAUDO 2015'!$A$10:$D$854,4,FALSE)</f>
        <v>3523400</v>
      </c>
      <c r="F97" s="26">
        <f t="shared" si="7"/>
        <v>3373538.5186534701</v>
      </c>
      <c r="G97" s="26">
        <f t="shared" si="8"/>
        <v>549800</v>
      </c>
      <c r="H97" s="27">
        <f t="shared" si="9"/>
        <v>0.18489373150390098</v>
      </c>
      <c r="I97" s="26">
        <f t="shared" si="10"/>
        <v>149861.48134652991</v>
      </c>
      <c r="J97" s="27">
        <f t="shared" si="11"/>
        <v>4.4422638282590743E-2</v>
      </c>
    </row>
    <row r="98" spans="2:10" hidden="1" outlineLevel="1" x14ac:dyDescent="0.25">
      <c r="B98" s="29">
        <f>IF('RECAUDO 2015'!B95=1,'RECAUDO 2015'!A95,0)</f>
        <v>103036</v>
      </c>
      <c r="C98" s="30" t="str">
        <f>VLOOKUP(B98,'RECAUDO 2015'!$A$10:$D$854,3,FALSE)</f>
        <v xml:space="preserve">BARRANCA DE UPIA                                  </v>
      </c>
      <c r="D98" s="31">
        <f>IFERROR(VLOOKUP(B98,'RECAUDO 2014'!$A$10:$E$860,4,FALSE),0)</f>
        <v>1228700</v>
      </c>
      <c r="E98" s="31">
        <f>VLOOKUP(B98,'RECAUDO 2015'!$A$10:$D$854,4,FALSE)</f>
        <v>3412400</v>
      </c>
      <c r="F98" s="31">
        <f t="shared" si="7"/>
        <v>1393955.7364371531</v>
      </c>
      <c r="G98" s="31">
        <f t="shared" si="8"/>
        <v>2183700</v>
      </c>
      <c r="H98" s="32">
        <f t="shared" si="9"/>
        <v>1.7772442418816636</v>
      </c>
      <c r="I98" s="31">
        <f t="shared" si="10"/>
        <v>2018444.2635628469</v>
      </c>
      <c r="J98" s="32">
        <f t="shared" si="11"/>
        <v>1.4479973867189213</v>
      </c>
    </row>
    <row r="99" spans="2:10" hidden="1" outlineLevel="1" x14ac:dyDescent="0.25">
      <c r="B99" s="24">
        <f>IF('RECAUDO 2015'!B96=1,'RECAUDO 2015'!A96,0)</f>
        <v>103021</v>
      </c>
      <c r="C99" s="25" t="str">
        <f>VLOOKUP(B99,'RECAUDO 2015'!$A$10:$D$854,3,FALSE)</f>
        <v xml:space="preserve">SAN CARLOS DE G.                                  </v>
      </c>
      <c r="D99" s="26">
        <f>IFERROR(VLOOKUP(B99,'RECAUDO 2014'!$A$10:$E$860,4,FALSE),0)</f>
        <v>1748000</v>
      </c>
      <c r="E99" s="26">
        <f>VLOOKUP(B99,'RECAUDO 2015'!$A$10:$D$854,4,FALSE)</f>
        <v>3243700</v>
      </c>
      <c r="F99" s="26">
        <f t="shared" si="7"/>
        <v>1983099.7210809342</v>
      </c>
      <c r="G99" s="26">
        <f t="shared" si="8"/>
        <v>1495700</v>
      </c>
      <c r="H99" s="27">
        <f t="shared" si="9"/>
        <v>0.85566361556064074</v>
      </c>
      <c r="I99" s="26">
        <f t="shared" si="10"/>
        <v>1260600.2789190658</v>
      </c>
      <c r="J99" s="27">
        <f t="shared" si="11"/>
        <v>0.63567165358277933</v>
      </c>
    </row>
    <row r="100" spans="2:10" hidden="1" outlineLevel="1" x14ac:dyDescent="0.25">
      <c r="B100" s="29">
        <f>IF('RECAUDO 2015'!B97=1,'RECAUDO 2015'!A97,0)</f>
        <v>101052</v>
      </c>
      <c r="C100" s="30" t="str">
        <f>VLOOKUP(B100,'RECAUDO 2015'!$A$10:$D$854,3,FALSE)</f>
        <v xml:space="preserve">ARBELAEZ                                          </v>
      </c>
      <c r="D100" s="31">
        <f>IFERROR(VLOOKUP(B100,'RECAUDO 2014'!$A$10:$E$860,4,FALSE),0)</f>
        <v>3239200</v>
      </c>
      <c r="E100" s="31">
        <f>VLOOKUP(B100,'RECAUDO 2015'!$A$10:$D$854,4,FALSE)</f>
        <v>3086800</v>
      </c>
      <c r="F100" s="31">
        <f t="shared" si="7"/>
        <v>3674860.7646026094</v>
      </c>
      <c r="G100" s="31">
        <f t="shared" si="8"/>
        <v>-152400</v>
      </c>
      <c r="H100" s="32">
        <f t="shared" si="9"/>
        <v>-4.7048653988639222E-2</v>
      </c>
      <c r="I100" s="31">
        <f t="shared" si="10"/>
        <v>-588060.76460260944</v>
      </c>
      <c r="J100" s="32">
        <f t="shared" si="11"/>
        <v>-0.16002259739116975</v>
      </c>
    </row>
    <row r="101" spans="2:10" hidden="1" outlineLevel="1" x14ac:dyDescent="0.25">
      <c r="B101" s="24">
        <f>IF('RECAUDO 2015'!B98=1,'RECAUDO 2015'!A98,0)</f>
        <v>132018</v>
      </c>
      <c r="C101" s="25" t="str">
        <f>VLOOKUP(B101,'RECAUDO 2015'!$A$10:$D$854,3,FALSE)</f>
        <v xml:space="preserve">TRINIDAD                                          </v>
      </c>
      <c r="D101" s="26">
        <f>IFERROR(VLOOKUP(B101,'RECAUDO 2014'!$A$10:$E$860,4,FALSE),0)</f>
        <v>2858200</v>
      </c>
      <c r="E101" s="26">
        <f>VLOOKUP(B101,'RECAUDO 2015'!$A$10:$D$854,4,FALSE)</f>
        <v>2616600</v>
      </c>
      <c r="F101" s="26">
        <f t="shared" si="7"/>
        <v>3242617.6331770741</v>
      </c>
      <c r="G101" s="26">
        <f t="shared" si="8"/>
        <v>-241600</v>
      </c>
      <c r="H101" s="27">
        <f t="shared" si="9"/>
        <v>-8.4528724371982333E-2</v>
      </c>
      <c r="I101" s="26">
        <f t="shared" si="10"/>
        <v>-626017.63317707414</v>
      </c>
      <c r="J101" s="27">
        <f t="shared" si="11"/>
        <v>-0.19305934402253599</v>
      </c>
    </row>
    <row r="102" spans="2:10" hidden="1" outlineLevel="1" x14ac:dyDescent="0.25">
      <c r="B102" s="29">
        <f>IF('RECAUDO 2015'!B99=1,'RECAUDO 2015'!A99,0)</f>
        <v>101134</v>
      </c>
      <c r="C102" s="30" t="str">
        <f>VLOOKUP(B102,'RECAUDO 2015'!$A$10:$D$854,3,FALSE)</f>
        <v xml:space="preserve">SUESCA                                            </v>
      </c>
      <c r="D102" s="31">
        <f>IFERROR(VLOOKUP(B102,'RECAUDO 2014'!$A$10:$E$860,4,FALSE),0)</f>
        <v>1008000</v>
      </c>
      <c r="E102" s="31">
        <f>VLOOKUP(B102,'RECAUDO 2015'!$A$10:$D$854,4,FALSE)</f>
        <v>2558000</v>
      </c>
      <c r="F102" s="31">
        <f t="shared" si="7"/>
        <v>1143572.3792045661</v>
      </c>
      <c r="G102" s="31">
        <f t="shared" si="8"/>
        <v>1550000</v>
      </c>
      <c r="H102" s="32">
        <f t="shared" si="9"/>
        <v>1.5376984126984126</v>
      </c>
      <c r="I102" s="31">
        <f t="shared" si="10"/>
        <v>1414427.6207954339</v>
      </c>
      <c r="J102" s="32">
        <f t="shared" si="11"/>
        <v>1.2368501080616046</v>
      </c>
    </row>
    <row r="103" spans="2:10" hidden="1" outlineLevel="1" x14ac:dyDescent="0.25">
      <c r="B103" s="24">
        <f>IF('RECAUDO 2015'!B100=1,'RECAUDO 2015'!A100,0)</f>
        <v>101088</v>
      </c>
      <c r="C103" s="25" t="str">
        <f>VLOOKUP(B103,'RECAUDO 2015'!$A$10:$D$854,3,FALSE)</f>
        <v xml:space="preserve">GUATAVITA                                         </v>
      </c>
      <c r="D103" s="26">
        <f>IFERROR(VLOOKUP(B103,'RECAUDO 2014'!$A$10:$E$860,4,FALSE),0)</f>
        <v>2693200</v>
      </c>
      <c r="E103" s="26">
        <f>VLOOKUP(B103,'RECAUDO 2015'!$A$10:$D$854,4,FALSE)</f>
        <v>2508800</v>
      </c>
      <c r="F103" s="26">
        <f t="shared" si="7"/>
        <v>3055425.725866803</v>
      </c>
      <c r="G103" s="26">
        <f t="shared" si="8"/>
        <v>-184400</v>
      </c>
      <c r="H103" s="27">
        <f t="shared" si="9"/>
        <v>-6.8468736076043424E-2</v>
      </c>
      <c r="I103" s="26">
        <f t="shared" si="10"/>
        <v>-546625.72586680297</v>
      </c>
      <c r="J103" s="27">
        <f t="shared" si="11"/>
        <v>-0.17890329365205859</v>
      </c>
    </row>
    <row r="104" spans="2:10" hidden="1" outlineLevel="1" x14ac:dyDescent="0.25">
      <c r="B104" s="29">
        <f>IF('RECAUDO 2015'!B101=1,'RECAUDO 2015'!A101,0)</f>
        <v>101129</v>
      </c>
      <c r="C104" s="30" t="str">
        <f>VLOOKUP(B104,'RECAUDO 2015'!$A$10:$D$854,3,FALSE)</f>
        <v xml:space="preserve">SILVANIA                                          </v>
      </c>
      <c r="D104" s="31">
        <f>IFERROR(VLOOKUP(B104,'RECAUDO 2014'!$A$10:$E$860,4,FALSE),0)</f>
        <v>1263800</v>
      </c>
      <c r="E104" s="31">
        <f>VLOOKUP(B104,'RECAUDO 2015'!$A$10:$D$854,4,FALSE)</f>
        <v>2461400</v>
      </c>
      <c r="F104" s="31">
        <f t="shared" si="7"/>
        <v>1433776.5603558836</v>
      </c>
      <c r="G104" s="31">
        <f t="shared" si="8"/>
        <v>1197600</v>
      </c>
      <c r="H104" s="32">
        <f t="shared" si="9"/>
        <v>0.94761829403386622</v>
      </c>
      <c r="I104" s="31">
        <f t="shared" si="10"/>
        <v>1027623.4396441164</v>
      </c>
      <c r="J104" s="32">
        <f t="shared" si="11"/>
        <v>0.71672495426277982</v>
      </c>
    </row>
    <row r="105" spans="2:10" hidden="1" outlineLevel="1" x14ac:dyDescent="0.25">
      <c r="B105" s="24">
        <f>IF('RECAUDO 2015'!B102=1,'RECAUDO 2015'!A102,0)</f>
        <v>103003</v>
      </c>
      <c r="C105" s="25" t="str">
        <f>VLOOKUP(B105,'RECAUDO 2015'!$A$10:$D$854,3,FALSE)</f>
        <v xml:space="preserve">CABUYERO                                          </v>
      </c>
      <c r="D105" s="26">
        <f>IFERROR(VLOOKUP(B105,'RECAUDO 2014'!$A$10:$E$860,4,FALSE),0)</f>
        <v>935100</v>
      </c>
      <c r="E105" s="26">
        <f>VLOOKUP(B105,'RECAUDO 2015'!$A$10:$D$854,4,FALSE)</f>
        <v>2438600</v>
      </c>
      <c r="F105" s="26">
        <f t="shared" si="7"/>
        <v>1060867.5910656645</v>
      </c>
      <c r="G105" s="26">
        <f t="shared" si="8"/>
        <v>1503500</v>
      </c>
      <c r="H105" s="27">
        <f t="shared" si="9"/>
        <v>1.6078494278686772</v>
      </c>
      <c r="I105" s="26">
        <f t="shared" si="10"/>
        <v>1377732.4089343355</v>
      </c>
      <c r="J105" s="27">
        <f t="shared" si="11"/>
        <v>1.2986846054467298</v>
      </c>
    </row>
    <row r="106" spans="2:10" hidden="1" outlineLevel="1" x14ac:dyDescent="0.25">
      <c r="B106" s="29">
        <f>IF('RECAUDO 2015'!B103=1,'RECAUDO 2015'!A103,0)</f>
        <v>101140</v>
      </c>
      <c r="C106" s="30" t="str">
        <f>VLOOKUP(B106,'RECAUDO 2015'!$A$10:$D$854,3,FALSE)</f>
        <v xml:space="preserve">TENA                                              </v>
      </c>
      <c r="D106" s="31">
        <f>IFERROR(VLOOKUP(B106,'RECAUDO 2014'!$A$10:$E$860,4,FALSE),0)</f>
        <v>3072300</v>
      </c>
      <c r="E106" s="31">
        <f>VLOOKUP(B106,'RECAUDO 2015'!$A$10:$D$854,4,FALSE)</f>
        <v>2436900</v>
      </c>
      <c r="F106" s="31">
        <f t="shared" si="7"/>
        <v>3485513.3141172505</v>
      </c>
      <c r="G106" s="31">
        <f t="shared" si="8"/>
        <v>-635400</v>
      </c>
      <c r="H106" s="32">
        <f t="shared" si="9"/>
        <v>-0.20681574065032715</v>
      </c>
      <c r="I106" s="31">
        <f t="shared" si="10"/>
        <v>-1048613.3141172505</v>
      </c>
      <c r="J106" s="32">
        <f t="shared" si="11"/>
        <v>-0.30084903416380293</v>
      </c>
    </row>
    <row r="107" spans="2:10" hidden="1" outlineLevel="1" x14ac:dyDescent="0.25">
      <c r="B107" s="24">
        <f>IF('RECAUDO 2015'!B104=1,'RECAUDO 2015'!A104,0)</f>
        <v>101080</v>
      </c>
      <c r="C107" s="25" t="str">
        <f>VLOOKUP(B107,'RECAUDO 2015'!$A$10:$D$854,3,FALSE)</f>
        <v xml:space="preserve">GACHANCIPA                                        </v>
      </c>
      <c r="D107" s="26">
        <f>IFERROR(VLOOKUP(B107,'RECAUDO 2014'!$A$10:$E$860,4,FALSE),0)</f>
        <v>4004200</v>
      </c>
      <c r="E107" s="26">
        <f>VLOOKUP(B107,'RECAUDO 2015'!$A$10:$D$854,4,FALSE)</f>
        <v>2375800</v>
      </c>
      <c r="F107" s="26">
        <f t="shared" si="7"/>
        <v>4542750.5166775035</v>
      </c>
      <c r="G107" s="26">
        <f t="shared" si="8"/>
        <v>-1628400</v>
      </c>
      <c r="H107" s="27">
        <f t="shared" si="9"/>
        <v>-0.40667299335697515</v>
      </c>
      <c r="I107" s="26">
        <f t="shared" si="10"/>
        <v>-2166950.5166775035</v>
      </c>
      <c r="J107" s="27">
        <f t="shared" si="11"/>
        <v>-0.47701288211230608</v>
      </c>
    </row>
    <row r="108" spans="2:10" hidden="1" outlineLevel="1" x14ac:dyDescent="0.25">
      <c r="B108" s="29">
        <f>IF('RECAUDO 2015'!B105=1,'RECAUDO 2015'!A105,0)</f>
        <v>101121</v>
      </c>
      <c r="C108" s="30" t="str">
        <f>VLOOKUP(B108,'RECAUDO 2015'!$A$10:$D$854,3,FALSE)</f>
        <v xml:space="preserve">SAN A.DE TEQUENDAMA                               </v>
      </c>
      <c r="D108" s="31">
        <f>IFERROR(VLOOKUP(B108,'RECAUDO 2014'!$A$10:$E$860,4,FALSE),0)</f>
        <v>887400</v>
      </c>
      <c r="E108" s="31">
        <f>VLOOKUP(B108,'RECAUDO 2015'!$A$10:$D$854,4,FALSE)</f>
        <v>2361500</v>
      </c>
      <c r="F108" s="31">
        <f t="shared" si="7"/>
        <v>1006752.112406877</v>
      </c>
      <c r="G108" s="31">
        <f t="shared" si="8"/>
        <v>1474100</v>
      </c>
      <c r="H108" s="32">
        <f t="shared" si="9"/>
        <v>1.66114491773721</v>
      </c>
      <c r="I108" s="31">
        <f t="shared" si="10"/>
        <v>1354747.8875931231</v>
      </c>
      <c r="J108" s="32">
        <f t="shared" si="11"/>
        <v>1.3456618276710448</v>
      </c>
    </row>
    <row r="109" spans="2:10" hidden="1" outlineLevel="1" x14ac:dyDescent="0.25">
      <c r="B109" s="24">
        <f>IF('RECAUDO 2015'!B106=1,'RECAUDO 2015'!A106,0)</f>
        <v>102093</v>
      </c>
      <c r="C109" s="25" t="str">
        <f>VLOOKUP(B109,'RECAUDO 2015'!$A$10:$D$854,3,FALSE)</f>
        <v xml:space="preserve">SOATA                                             </v>
      </c>
      <c r="D109" s="26">
        <f>IFERROR(VLOOKUP(B109,'RECAUDO 2014'!$A$10:$E$860,4,FALSE),0)</f>
        <v>719300</v>
      </c>
      <c r="E109" s="26">
        <f>VLOOKUP(B109,'RECAUDO 2015'!$A$10:$D$854,4,FALSE)</f>
        <v>2341300</v>
      </c>
      <c r="F109" s="26">
        <f t="shared" si="7"/>
        <v>816043.26623198844</v>
      </c>
      <c r="G109" s="26">
        <f t="shared" si="8"/>
        <v>1622000</v>
      </c>
      <c r="H109" s="27">
        <f t="shared" si="9"/>
        <v>2.2549701098290003</v>
      </c>
      <c r="I109" s="26">
        <f t="shared" si="10"/>
        <v>1525256.7337680114</v>
      </c>
      <c r="J109" s="27">
        <f t="shared" si="11"/>
        <v>1.8690880703063173</v>
      </c>
    </row>
    <row r="110" spans="2:10" hidden="1" outlineLevel="1" x14ac:dyDescent="0.25">
      <c r="B110" s="29">
        <f>IF('RECAUDO 2015'!B107=1,'RECAUDO 2015'!A107,0)</f>
        <v>101156</v>
      </c>
      <c r="C110" s="30" t="str">
        <f>VLOOKUP(B110,'RECAUDO 2015'!$A$10:$D$854,3,FALSE)</f>
        <v xml:space="preserve">VILLAPINZON                                       </v>
      </c>
      <c r="D110" s="31">
        <f>IFERROR(VLOOKUP(B110,'RECAUDO 2014'!$A$10:$E$860,4,FALSE),0)</f>
        <v>1735200</v>
      </c>
      <c r="E110" s="31">
        <f>VLOOKUP(B110,'RECAUDO 2015'!$A$10:$D$854,4,FALSE)</f>
        <v>2217000</v>
      </c>
      <c r="F110" s="31">
        <f t="shared" si="7"/>
        <v>1968578.1670592888</v>
      </c>
      <c r="G110" s="31">
        <f t="shared" si="8"/>
        <v>481800</v>
      </c>
      <c r="H110" s="32">
        <f t="shared" si="9"/>
        <v>0.27766251728907321</v>
      </c>
      <c r="I110" s="31">
        <f t="shared" si="10"/>
        <v>248421.83294071117</v>
      </c>
      <c r="J110" s="32">
        <f t="shared" si="11"/>
        <v>0.12619353251885856</v>
      </c>
    </row>
    <row r="111" spans="2:10" hidden="1" outlineLevel="1" x14ac:dyDescent="0.25">
      <c r="B111" s="24">
        <f>IF('RECAUDO 2015'!B108=1,'RECAUDO 2015'!A108,0)</f>
        <v>101047</v>
      </c>
      <c r="C111" s="25" t="str">
        <f>VLOOKUP(B111,'RECAUDO 2015'!$A$10:$D$854,3,FALSE)</f>
        <v xml:space="preserve">AGUA DE DIOS                                      </v>
      </c>
      <c r="D111" s="26">
        <f>IFERROR(VLOOKUP(B111,'RECAUDO 2014'!$A$10:$E$860,4,FALSE),0)</f>
        <v>1074500</v>
      </c>
      <c r="E111" s="26">
        <f>VLOOKUP(B111,'RECAUDO 2015'!$A$10:$D$854,4,FALSE)</f>
        <v>2212700</v>
      </c>
      <c r="F111" s="26">
        <f t="shared" si="7"/>
        <v>1219016.390332645</v>
      </c>
      <c r="G111" s="26">
        <f t="shared" si="8"/>
        <v>1138200</v>
      </c>
      <c r="H111" s="27">
        <f t="shared" si="9"/>
        <v>1.0592833876221497</v>
      </c>
      <c r="I111" s="26">
        <f t="shared" si="10"/>
        <v>993683.60966735496</v>
      </c>
      <c r="J111" s="27">
        <f t="shared" si="11"/>
        <v>0.81515196805204448</v>
      </c>
    </row>
    <row r="112" spans="2:10" hidden="1" outlineLevel="1" x14ac:dyDescent="0.25">
      <c r="B112" s="29">
        <f>IF('RECAUDO 2015'!B109=1,'RECAUDO 2015'!A109,0)</f>
        <v>132015</v>
      </c>
      <c r="C112" s="30" t="str">
        <f>VLOOKUP(B112,'RECAUDO 2015'!$A$10:$D$854,3,FALSE)</f>
        <v xml:space="preserve">SAN LUIS DE PALENQUE                              </v>
      </c>
      <c r="D112" s="31">
        <f>IFERROR(VLOOKUP(B112,'RECAUDO 2014'!$A$10:$E$860,4,FALSE),0)</f>
        <v>2092300</v>
      </c>
      <c r="E112" s="31">
        <f>VLOOKUP(B112,'RECAUDO 2015'!$A$10:$D$854,4,FALSE)</f>
        <v>2147800</v>
      </c>
      <c r="F112" s="31">
        <f t="shared" si="7"/>
        <v>2373706.8343350333</v>
      </c>
      <c r="G112" s="31">
        <f t="shared" si="8"/>
        <v>55500</v>
      </c>
      <c r="H112" s="32">
        <f t="shared" si="9"/>
        <v>2.6525832815561756E-2</v>
      </c>
      <c r="I112" s="31">
        <f t="shared" si="10"/>
        <v>-225906.83433503332</v>
      </c>
      <c r="J112" s="32">
        <f t="shared" si="11"/>
        <v>-9.5170486543389221E-2</v>
      </c>
    </row>
    <row r="113" spans="2:10" hidden="1" outlineLevel="1" x14ac:dyDescent="0.25">
      <c r="B113" s="24">
        <f>IF('RECAUDO 2015'!B110=1,'RECAUDO 2015'!A110,0)</f>
        <v>103009</v>
      </c>
      <c r="C113" s="25" t="str">
        <f>VLOOKUP(B113,'RECAUDO 2015'!$A$10:$D$854,3,FALSE)</f>
        <v xml:space="preserve">FUENTE DE ORO                                     </v>
      </c>
      <c r="D113" s="26">
        <f>IFERROR(VLOOKUP(B113,'RECAUDO 2014'!$A$10:$E$860,4,FALSE),0)</f>
        <v>1428200</v>
      </c>
      <c r="E113" s="26">
        <f>VLOOKUP(B113,'RECAUDO 2015'!$A$10:$D$854,4,FALSE)</f>
        <v>2140500</v>
      </c>
      <c r="F113" s="26">
        <f t="shared" si="7"/>
        <v>1620287.7698213903</v>
      </c>
      <c r="G113" s="26">
        <f t="shared" si="8"/>
        <v>712300</v>
      </c>
      <c r="H113" s="27">
        <f t="shared" si="9"/>
        <v>0.49873967231480187</v>
      </c>
      <c r="I113" s="26">
        <f t="shared" si="10"/>
        <v>520212.23017860972</v>
      </c>
      <c r="J113" s="27">
        <f t="shared" si="11"/>
        <v>0.32106162859943965</v>
      </c>
    </row>
    <row r="114" spans="2:10" hidden="1" outlineLevel="1" x14ac:dyDescent="0.25">
      <c r="B114" s="29">
        <f>IF('RECAUDO 2015'!B111=1,'RECAUDO 2015'!A111,0)</f>
        <v>101084</v>
      </c>
      <c r="C114" s="30" t="str">
        <f>VLOOKUP(B114,'RECAUDO 2015'!$A$10:$D$854,3,FALSE)</f>
        <v xml:space="preserve">GUACHETA                                          </v>
      </c>
      <c r="D114" s="31">
        <f>IFERROR(VLOOKUP(B114,'RECAUDO 2014'!$A$10:$E$860,4,FALSE),0)</f>
        <v>738100</v>
      </c>
      <c r="E114" s="31">
        <f>VLOOKUP(B114,'RECAUDO 2015'!$A$10:$D$854,4,FALSE)</f>
        <v>2112000</v>
      </c>
      <c r="F114" s="31">
        <f t="shared" si="7"/>
        <v>837371.79870128003</v>
      </c>
      <c r="G114" s="31">
        <f t="shared" si="8"/>
        <v>1373900</v>
      </c>
      <c r="H114" s="32">
        <f t="shared" si="9"/>
        <v>1.8614008941877795</v>
      </c>
      <c r="I114" s="31">
        <f t="shared" si="10"/>
        <v>1274628.20129872</v>
      </c>
      <c r="J114" s="32">
        <f t="shared" si="11"/>
        <v>1.522177130010351</v>
      </c>
    </row>
    <row r="115" spans="2:10" hidden="1" outlineLevel="1" x14ac:dyDescent="0.25">
      <c r="B115" s="24">
        <f>IF('RECAUDO 2015'!B112=1,'RECAUDO 2015'!A112,0)</f>
        <v>102074</v>
      </c>
      <c r="C115" s="25" t="str">
        <f>VLOOKUP(B115,'RECAUDO 2015'!$A$10:$D$854,3,FALSE)</f>
        <v xml:space="preserve">RAMIRIQUI                                         </v>
      </c>
      <c r="D115" s="26">
        <f>IFERROR(VLOOKUP(B115,'RECAUDO 2014'!$A$10:$E$860,4,FALSE),0)</f>
        <v>1697500</v>
      </c>
      <c r="E115" s="26">
        <f>VLOOKUP(B115,'RECAUDO 2015'!$A$10:$D$854,4,FALSE)</f>
        <v>2079200</v>
      </c>
      <c r="F115" s="26">
        <f t="shared" si="7"/>
        <v>1925807.6524799117</v>
      </c>
      <c r="G115" s="26">
        <f t="shared" si="8"/>
        <v>381700</v>
      </c>
      <c r="H115" s="27">
        <f t="shared" si="9"/>
        <v>0.22486008836524296</v>
      </c>
      <c r="I115" s="26">
        <f t="shared" si="10"/>
        <v>153392.34752008831</v>
      </c>
      <c r="J115" s="27">
        <f t="shared" si="11"/>
        <v>7.9650918056411779E-2</v>
      </c>
    </row>
    <row r="116" spans="2:10" hidden="1" outlineLevel="1" x14ac:dyDescent="0.25">
      <c r="B116" s="29">
        <f>IF('RECAUDO 2015'!B113=1,'RECAUDO 2015'!A113,0)</f>
        <v>101106</v>
      </c>
      <c r="C116" s="30" t="str">
        <f>VLOOKUP(B116,'RECAUDO 2015'!$A$10:$D$854,3,FALSE)</f>
        <v xml:space="preserve">NEMOCON                                           </v>
      </c>
      <c r="D116" s="31">
        <f>IFERROR(VLOOKUP(B116,'RECAUDO 2014'!$A$10:$E$860,4,FALSE),0)</f>
        <v>842500</v>
      </c>
      <c r="E116" s="31">
        <f>VLOOKUP(B116,'RECAUDO 2015'!$A$10:$D$854,4,FALSE)</f>
        <v>2038300</v>
      </c>
      <c r="F116" s="31">
        <f t="shared" si="7"/>
        <v>955813.22369032435</v>
      </c>
      <c r="G116" s="31">
        <f t="shared" si="8"/>
        <v>1195800</v>
      </c>
      <c r="H116" s="32">
        <f t="shared" si="9"/>
        <v>1.4193471810089022</v>
      </c>
      <c r="I116" s="31">
        <f t="shared" si="10"/>
        <v>1082486.7763096755</v>
      </c>
      <c r="J116" s="32">
        <f t="shared" si="11"/>
        <v>1.1325296087977041</v>
      </c>
    </row>
    <row r="117" spans="2:10" hidden="1" outlineLevel="1" x14ac:dyDescent="0.25">
      <c r="B117" s="24">
        <f>IF('RECAUDO 2015'!B114=1,'RECAUDO 2015'!A114,0)</f>
        <v>102119</v>
      </c>
      <c r="C117" s="25" t="str">
        <f>VLOOKUP(B117,'RECAUDO 2015'!$A$10:$D$854,3,FALSE)</f>
        <v xml:space="preserve">VENTAQUEMADA                                      </v>
      </c>
      <c r="D117" s="26">
        <f>IFERROR(VLOOKUP(B117,'RECAUDO 2014'!$A$10:$E$860,4,FALSE),0)</f>
        <v>505600</v>
      </c>
      <c r="E117" s="26">
        <f>VLOOKUP(B117,'RECAUDO 2015'!$A$10:$D$854,4,FALSE)</f>
        <v>1852200</v>
      </c>
      <c r="F117" s="26">
        <f t="shared" si="7"/>
        <v>573601.38385498873</v>
      </c>
      <c r="G117" s="26">
        <f t="shared" si="8"/>
        <v>1346600</v>
      </c>
      <c r="H117" s="27">
        <f t="shared" si="9"/>
        <v>2.6633702531645569</v>
      </c>
      <c r="I117" s="26">
        <f t="shared" si="10"/>
        <v>1278598.6161450113</v>
      </c>
      <c r="J117" s="27">
        <f t="shared" si="11"/>
        <v>2.2290717075191919</v>
      </c>
    </row>
    <row r="118" spans="2:10" hidden="1" outlineLevel="1" x14ac:dyDescent="0.25">
      <c r="B118" s="29">
        <f>IF('RECAUDO 2015'!B115=1,'RECAUDO 2015'!A115,0)</f>
        <v>101061</v>
      </c>
      <c r="C118" s="30" t="str">
        <f>VLOOKUP(B118,'RECAUDO 2015'!$A$10:$D$854,3,FALSE)</f>
        <v xml:space="preserve">CAQUEZA                                           </v>
      </c>
      <c r="D118" s="31">
        <f>IFERROR(VLOOKUP(B118,'RECAUDO 2014'!$A$10:$E$860,4,FALSE),0)</f>
        <v>904700</v>
      </c>
      <c r="E118" s="31">
        <f>VLOOKUP(B118,'RECAUDO 2015'!$A$10:$D$854,4,FALSE)</f>
        <v>1835900</v>
      </c>
      <c r="F118" s="31">
        <f t="shared" si="7"/>
        <v>1026378.9002642569</v>
      </c>
      <c r="G118" s="31">
        <f t="shared" si="8"/>
        <v>931200</v>
      </c>
      <c r="H118" s="32">
        <f t="shared" si="9"/>
        <v>1.0292914778379574</v>
      </c>
      <c r="I118" s="31">
        <f t="shared" si="10"/>
        <v>809521.09973574313</v>
      </c>
      <c r="J118" s="32">
        <f t="shared" si="11"/>
        <v>0.78871564831206054</v>
      </c>
    </row>
    <row r="119" spans="2:10" hidden="1" outlineLevel="1" x14ac:dyDescent="0.25">
      <c r="B119" s="24">
        <f>IF('RECAUDO 2015'!B116=1,'RECAUDO 2015'!A116,0)</f>
        <v>103026</v>
      </c>
      <c r="C119" s="25" t="str">
        <f>VLOOKUP(B119,'RECAUDO 2015'!$A$10:$D$854,3,FALSE)</f>
        <v xml:space="preserve">VISTAHERMOSA                                      </v>
      </c>
      <c r="D119" s="26">
        <f>IFERROR(VLOOKUP(B119,'RECAUDO 2014'!$A$10:$E$860,4,FALSE),0)</f>
        <v>1131400</v>
      </c>
      <c r="E119" s="26">
        <f>VLOOKUP(B119,'RECAUDO 2015'!$A$10:$D$854,4,FALSE)</f>
        <v>1791800</v>
      </c>
      <c r="F119" s="26">
        <f t="shared" si="7"/>
        <v>1283569.2359444902</v>
      </c>
      <c r="G119" s="26">
        <f t="shared" si="8"/>
        <v>660400</v>
      </c>
      <c r="H119" s="27">
        <f t="shared" si="9"/>
        <v>0.58370160862648057</v>
      </c>
      <c r="I119" s="26">
        <f t="shared" si="10"/>
        <v>508230.76405550982</v>
      </c>
      <c r="J119" s="27">
        <f t="shared" si="11"/>
        <v>0.3959511881581812</v>
      </c>
    </row>
    <row r="120" spans="2:10" hidden="1" outlineLevel="1" x14ac:dyDescent="0.25">
      <c r="B120" s="29">
        <f>IF('RECAUDO 2015'!B117=1,'RECAUDO 2015'!A117,0)</f>
        <v>101085</v>
      </c>
      <c r="C120" s="30" t="str">
        <f>VLOOKUP(B120,'RECAUDO 2015'!$A$10:$D$854,3,FALSE)</f>
        <v xml:space="preserve">GUADUAS                                           </v>
      </c>
      <c r="D120" s="31">
        <f>IFERROR(VLOOKUP(B120,'RECAUDO 2014'!$A$10:$E$860,4,FALSE),0)</f>
        <v>391650</v>
      </c>
      <c r="E120" s="31">
        <f>VLOOKUP(B120,'RECAUDO 2015'!$A$10:$D$854,4,FALSE)</f>
        <v>1791000</v>
      </c>
      <c r="F120" s="31">
        <f t="shared" si="7"/>
        <v>444325.51817010745</v>
      </c>
      <c r="G120" s="31">
        <f t="shared" si="8"/>
        <v>1399350</v>
      </c>
      <c r="H120" s="32">
        <f t="shared" si="9"/>
        <v>3.5729605515128302</v>
      </c>
      <c r="I120" s="31">
        <f t="shared" si="10"/>
        <v>1346674.4818298926</v>
      </c>
      <c r="J120" s="32">
        <f t="shared" si="11"/>
        <v>3.0308285857089263</v>
      </c>
    </row>
    <row r="121" spans="2:10" hidden="1" outlineLevel="1" x14ac:dyDescent="0.25">
      <c r="B121" s="24">
        <f>IF('RECAUDO 2015'!B118=1,'RECAUDO 2015'!A118,0)</f>
        <v>132007</v>
      </c>
      <c r="C121" s="25" t="str">
        <f>VLOOKUP(B121,'RECAUDO 2015'!$A$10:$D$854,3,FALSE)</f>
        <v xml:space="preserve">MONTERREY                                         </v>
      </c>
      <c r="D121" s="26">
        <f>IFERROR(VLOOKUP(B121,'RECAUDO 2014'!$A$10:$E$860,4,FALSE),0)</f>
        <v>1556900</v>
      </c>
      <c r="E121" s="26">
        <f>VLOOKUP(B121,'RECAUDO 2015'!$A$10:$D$854,4,FALSE)</f>
        <v>1755600</v>
      </c>
      <c r="F121" s="26">
        <f t="shared" si="7"/>
        <v>1766297.4575234018</v>
      </c>
      <c r="G121" s="26">
        <f t="shared" si="8"/>
        <v>198700</v>
      </c>
      <c r="H121" s="27">
        <f t="shared" si="9"/>
        <v>0.12762540946753154</v>
      </c>
      <c r="I121" s="26">
        <f t="shared" si="10"/>
        <v>-10697.457523401827</v>
      </c>
      <c r="J121" s="27">
        <f t="shared" si="11"/>
        <v>-6.0564303469027303E-3</v>
      </c>
    </row>
    <row r="122" spans="2:10" hidden="1" outlineLevel="1" x14ac:dyDescent="0.25">
      <c r="B122" s="29">
        <f>IF('RECAUDO 2015'!B119=1,'RECAUDO 2015'!A119,0)</f>
        <v>102050</v>
      </c>
      <c r="C122" s="30" t="str">
        <f>VLOOKUP(B122,'RECAUDO 2015'!$A$10:$D$854,3,FALSE)</f>
        <v xml:space="preserve">MACANAL                                           </v>
      </c>
      <c r="D122" s="31">
        <f>IFERROR(VLOOKUP(B122,'RECAUDO 2014'!$A$10:$E$860,4,FALSE),0)</f>
        <v>122400</v>
      </c>
      <c r="E122" s="31">
        <f>VLOOKUP(B122,'RECAUDO 2015'!$A$10:$D$854,4,FALSE)</f>
        <v>1655300</v>
      </c>
      <c r="F122" s="31">
        <f t="shared" si="7"/>
        <v>138862.36033198301</v>
      </c>
      <c r="G122" s="31">
        <f t="shared" si="8"/>
        <v>1532900</v>
      </c>
      <c r="H122" s="32">
        <f t="shared" si="9"/>
        <v>12.523692810457517</v>
      </c>
      <c r="I122" s="31">
        <f t="shared" si="10"/>
        <v>1516437.6396680169</v>
      </c>
      <c r="J122" s="32">
        <f t="shared" si="11"/>
        <v>10.920436870312571</v>
      </c>
    </row>
    <row r="123" spans="2:10" hidden="1" outlineLevel="1" x14ac:dyDescent="0.25">
      <c r="B123" s="24">
        <f>IF('RECAUDO 2015'!B120=1,'RECAUDO 2015'!A120,0)</f>
        <v>102089</v>
      </c>
      <c r="C123" s="25" t="str">
        <f>VLOOKUP(B123,'RECAUDO 2015'!$A$10:$D$854,3,FALSE)</f>
        <v xml:space="preserve">SANTANA                                           </v>
      </c>
      <c r="D123" s="26">
        <f>IFERROR(VLOOKUP(B123,'RECAUDO 2014'!$A$10:$E$860,4,FALSE),0)</f>
        <v>1337000</v>
      </c>
      <c r="E123" s="26">
        <f>VLOOKUP(B123,'RECAUDO 2015'!$A$10:$D$854,4,FALSE)</f>
        <v>1640400</v>
      </c>
      <c r="F123" s="26">
        <f t="shared" si="7"/>
        <v>1516821.6974171675</v>
      </c>
      <c r="G123" s="26">
        <f t="shared" si="8"/>
        <v>303400</v>
      </c>
      <c r="H123" s="27">
        <f t="shared" si="9"/>
        <v>0.22692595362752432</v>
      </c>
      <c r="I123" s="26">
        <f t="shared" si="10"/>
        <v>123578.30258283252</v>
      </c>
      <c r="J123" s="27">
        <f t="shared" si="11"/>
        <v>8.1471871607098345E-2</v>
      </c>
    </row>
    <row r="124" spans="2:10" hidden="1" outlineLevel="1" x14ac:dyDescent="0.25">
      <c r="B124" s="29">
        <f>IF('RECAUDO 2015'!B121=1,'RECAUDO 2015'!A121,0)</f>
        <v>132004</v>
      </c>
      <c r="C124" s="30" t="str">
        <f>VLOOKUP(B124,'RECAUDO 2015'!$A$10:$D$854,3,FALSE)</f>
        <v xml:space="preserve">HATO CORAZAL                                      </v>
      </c>
      <c r="D124" s="31">
        <f>IFERROR(VLOOKUP(B124,'RECAUDO 2014'!$A$10:$E$860,4,FALSE),0)</f>
        <v>473100</v>
      </c>
      <c r="E124" s="31">
        <f>VLOOKUP(B124,'RECAUDO 2015'!$A$10:$D$854,4,FALSE)</f>
        <v>1629300</v>
      </c>
      <c r="F124" s="31">
        <f t="shared" si="7"/>
        <v>536730.25059690501</v>
      </c>
      <c r="G124" s="31">
        <f t="shared" si="8"/>
        <v>1156200</v>
      </c>
      <c r="H124" s="32">
        <f t="shared" si="9"/>
        <v>2.4438807863031071</v>
      </c>
      <c r="I124" s="31">
        <f t="shared" si="10"/>
        <v>1092569.7494030949</v>
      </c>
      <c r="J124" s="32">
        <f t="shared" si="11"/>
        <v>2.0356030765697168</v>
      </c>
    </row>
    <row r="125" spans="2:10" hidden="1" outlineLevel="1" x14ac:dyDescent="0.25">
      <c r="B125" s="24">
        <f>IF('RECAUDO 2015'!B122=1,'RECAUDO 2015'!A122,0)</f>
        <v>101050</v>
      </c>
      <c r="C125" s="25" t="str">
        <f>VLOOKUP(B125,'RECAUDO 2015'!$A$10:$D$854,3,FALSE)</f>
        <v xml:space="preserve">ANOLAIMA                                          </v>
      </c>
      <c r="D125" s="26">
        <f>IFERROR(VLOOKUP(B125,'RECAUDO 2014'!$A$10:$E$860,4,FALSE),0)</f>
        <v>1040800</v>
      </c>
      <c r="E125" s="26">
        <f>VLOOKUP(B125,'RECAUDO 2015'!$A$10:$D$854,4,FALSE)</f>
        <v>1602700</v>
      </c>
      <c r="F125" s="26">
        <f t="shared" si="7"/>
        <v>1180783.8613850321</v>
      </c>
      <c r="G125" s="26">
        <f t="shared" si="8"/>
        <v>561900</v>
      </c>
      <c r="H125" s="27">
        <f t="shared" si="9"/>
        <v>0.53987317448116823</v>
      </c>
      <c r="I125" s="26">
        <f t="shared" si="10"/>
        <v>421916.13861496793</v>
      </c>
      <c r="J125" s="27">
        <f t="shared" si="11"/>
        <v>0.3573186866901028</v>
      </c>
    </row>
    <row r="126" spans="2:10" hidden="1" outlineLevel="1" x14ac:dyDescent="0.25">
      <c r="B126" s="29">
        <f>IF('RECAUDO 2015'!B123=1,'RECAUDO 2015'!A123,0)</f>
        <v>101124</v>
      </c>
      <c r="C126" s="30" t="str">
        <f>VLOOKUP(B126,'RECAUDO 2015'!$A$10:$D$854,3,FALSE)</f>
        <v xml:space="preserve">SAN FRANCISCO                                     </v>
      </c>
      <c r="D126" s="31">
        <f>IFERROR(VLOOKUP(B126,'RECAUDO 2014'!$A$10:$E$860,4,FALSE),0)</f>
        <v>1498600</v>
      </c>
      <c r="E126" s="31">
        <f>VLOOKUP(B126,'RECAUDO 2015'!$A$10:$D$854,4,FALSE)</f>
        <v>1531200</v>
      </c>
      <c r="F126" s="31">
        <f t="shared" si="7"/>
        <v>1700156.3169404392</v>
      </c>
      <c r="G126" s="31">
        <f t="shared" si="8"/>
        <v>32600</v>
      </c>
      <c r="H126" s="32">
        <f t="shared" si="9"/>
        <v>2.1753636727612546E-2</v>
      </c>
      <c r="I126" s="31">
        <f t="shared" si="10"/>
        <v>-168956.31694043917</v>
      </c>
      <c r="J126" s="32">
        <f t="shared" si="11"/>
        <v>-9.9376930966258992E-2</v>
      </c>
    </row>
    <row r="127" spans="2:10" hidden="1" outlineLevel="1" x14ac:dyDescent="0.25">
      <c r="B127" s="24">
        <f>IF('RECAUDO 2015'!B124=1,'RECAUDO 2015'!A124,0)</f>
        <v>103017</v>
      </c>
      <c r="C127" s="25" t="str">
        <f>VLOOKUP(B127,'RECAUDO 2015'!$A$10:$D$854,3,FALSE)</f>
        <v xml:space="preserve">PUERTO LLERAS                                     </v>
      </c>
      <c r="D127" s="26">
        <f>IFERROR(VLOOKUP(B127,'RECAUDO 2014'!$A$10:$E$860,4,FALSE),0)</f>
        <v>1385400</v>
      </c>
      <c r="E127" s="26">
        <f>VLOOKUP(B127,'RECAUDO 2015'!$A$10:$D$854,4,FALSE)</f>
        <v>1490500</v>
      </c>
      <c r="F127" s="26">
        <f t="shared" si="7"/>
        <v>1571731.3235615138</v>
      </c>
      <c r="G127" s="26">
        <f t="shared" si="8"/>
        <v>105100</v>
      </c>
      <c r="H127" s="27">
        <f t="shared" si="9"/>
        <v>7.5862566767720407E-2</v>
      </c>
      <c r="I127" s="26">
        <f t="shared" si="10"/>
        <v>-81231.323561513796</v>
      </c>
      <c r="J127" s="27">
        <f t="shared" si="11"/>
        <v>-5.1682703235464644E-2</v>
      </c>
    </row>
    <row r="128" spans="2:10" hidden="1" outlineLevel="1" x14ac:dyDescent="0.25">
      <c r="B128" s="29">
        <f>IF('RECAUDO 2015'!B125=1,'RECAUDO 2015'!A125,0)</f>
        <v>132011</v>
      </c>
      <c r="C128" s="30" t="str">
        <f>VLOOKUP(B128,'RECAUDO 2015'!$A$10:$D$854,3,FALSE)</f>
        <v xml:space="preserve">PORE                                              </v>
      </c>
      <c r="D128" s="31">
        <f>IFERROR(VLOOKUP(B128,'RECAUDO 2014'!$A$10:$E$860,4,FALSE),0)</f>
        <v>2207900</v>
      </c>
      <c r="E128" s="31">
        <f>VLOOKUP(B128,'RECAUDO 2015'!$A$10:$D$854,4,FALSE)</f>
        <v>1485200</v>
      </c>
      <c r="F128" s="31">
        <f t="shared" si="7"/>
        <v>2504854.6190930172</v>
      </c>
      <c r="G128" s="31">
        <f t="shared" si="8"/>
        <v>-722700</v>
      </c>
      <c r="H128" s="32">
        <f t="shared" si="9"/>
        <v>-0.32732460709271249</v>
      </c>
      <c r="I128" s="31">
        <f t="shared" si="10"/>
        <v>-1019654.6190930172</v>
      </c>
      <c r="J128" s="32">
        <f t="shared" si="11"/>
        <v>-0.40707137704551644</v>
      </c>
    </row>
    <row r="129" spans="2:10" hidden="1" outlineLevel="1" x14ac:dyDescent="0.25">
      <c r="B129" s="24">
        <f>IF('RECAUDO 2015'!B126=1,'RECAUDO 2015'!A126,0)</f>
        <v>102075</v>
      </c>
      <c r="C129" s="25" t="str">
        <f>VLOOKUP(B129,'RECAUDO 2015'!$A$10:$D$854,3,FALSE)</f>
        <v xml:space="preserve">RAQUIRA                                           </v>
      </c>
      <c r="D129" s="26">
        <f>IFERROR(VLOOKUP(B129,'RECAUDO 2014'!$A$10:$E$860,4,FALSE),0)</f>
        <v>395100</v>
      </c>
      <c r="E129" s="26">
        <f>VLOOKUP(B129,'RECAUDO 2015'!$A$10:$D$854,4,FALSE)</f>
        <v>1429900</v>
      </c>
      <c r="F129" s="26">
        <f t="shared" si="7"/>
        <v>448239.53077750403</v>
      </c>
      <c r="G129" s="26">
        <f t="shared" si="8"/>
        <v>1034800</v>
      </c>
      <c r="H129" s="27">
        <f t="shared" si="9"/>
        <v>2.619083776259175</v>
      </c>
      <c r="I129" s="26">
        <f t="shared" si="10"/>
        <v>981660.46922249603</v>
      </c>
      <c r="J129" s="27">
        <f t="shared" si="11"/>
        <v>2.1900354650107157</v>
      </c>
    </row>
    <row r="130" spans="2:10" hidden="1" outlineLevel="1" x14ac:dyDescent="0.25">
      <c r="B130" s="29">
        <f>IF('RECAUDO 2015'!B127=1,'RECAUDO 2015'!A127,0)</f>
        <v>102058</v>
      </c>
      <c r="C130" s="30" t="str">
        <f>VLOOKUP(B130,'RECAUDO 2015'!$A$10:$D$854,3,FALSE)</f>
        <v xml:space="preserve">NOBSA                                             </v>
      </c>
      <c r="D130" s="31">
        <f>IFERROR(VLOOKUP(B130,'RECAUDO 2014'!$A$10:$E$860,4,FALSE),0)</f>
        <v>1566300</v>
      </c>
      <c r="E130" s="31">
        <f>VLOOKUP(B130,'RECAUDO 2015'!$A$10:$D$854,4,FALSE)</f>
        <v>1340600</v>
      </c>
      <c r="F130" s="31">
        <f t="shared" si="7"/>
        <v>1776961.7237580474</v>
      </c>
      <c r="G130" s="31">
        <f t="shared" si="8"/>
        <v>-225700</v>
      </c>
      <c r="H130" s="32">
        <f t="shared" si="9"/>
        <v>-0.14409755474685559</v>
      </c>
      <c r="I130" s="31">
        <f t="shared" si="10"/>
        <v>-436361.72375804745</v>
      </c>
      <c r="J130" s="32">
        <f t="shared" si="11"/>
        <v>-0.24556619195780882</v>
      </c>
    </row>
    <row r="131" spans="2:10" hidden="1" outlineLevel="1" x14ac:dyDescent="0.25">
      <c r="B131" s="24">
        <f>IF('RECAUDO 2015'!B128=1,'RECAUDO 2015'!A128,0)</f>
        <v>101209</v>
      </c>
      <c r="C131" s="25" t="str">
        <f>VLOOKUP(B131,'RECAUDO 2015'!$A$10:$D$854,3,FALSE)</f>
        <v xml:space="preserve">GRANADA                                           </v>
      </c>
      <c r="D131" s="26">
        <f>IFERROR(VLOOKUP(B131,'RECAUDO 2014'!$A$10:$E$860,4,FALSE),0)</f>
        <v>1376000</v>
      </c>
      <c r="E131" s="26">
        <f>VLOOKUP(B131,'RECAUDO 2015'!$A$10:$D$854,4,FALSE)</f>
        <v>1270600</v>
      </c>
      <c r="F131" s="26">
        <f t="shared" si="7"/>
        <v>1561067.0573268679</v>
      </c>
      <c r="G131" s="26">
        <f t="shared" si="8"/>
        <v>-105400</v>
      </c>
      <c r="H131" s="27">
        <f t="shared" si="9"/>
        <v>-7.6598837209302273E-2</v>
      </c>
      <c r="I131" s="26">
        <f t="shared" si="10"/>
        <v>-290467.05732686794</v>
      </c>
      <c r="J131" s="27">
        <f t="shared" si="11"/>
        <v>-0.18606955797546354</v>
      </c>
    </row>
    <row r="132" spans="2:10" hidden="1" outlineLevel="1" x14ac:dyDescent="0.25">
      <c r="B132" s="29">
        <f>IF('RECAUDO 2015'!B129=1,'RECAUDO 2015'!A129,0)</f>
        <v>103037</v>
      </c>
      <c r="C132" s="30" t="str">
        <f>VLOOKUP(B132,'RECAUDO 2015'!$A$10:$D$854,3,FALSE)</f>
        <v xml:space="preserve">MAPIRIPAN                                         </v>
      </c>
      <c r="D132" s="31">
        <f>IFERROR(VLOOKUP(B132,'RECAUDO 2014'!$A$10:$E$860,4,FALSE),0)</f>
        <v>463600</v>
      </c>
      <c r="E132" s="31">
        <f>VLOOKUP(B132,'RECAUDO 2015'!$A$10:$D$854,4,FALSE)</f>
        <v>1204400</v>
      </c>
      <c r="F132" s="31">
        <f t="shared" si="7"/>
        <v>525952.53472146508</v>
      </c>
      <c r="G132" s="31">
        <f t="shared" si="8"/>
        <v>740800</v>
      </c>
      <c r="H132" s="32">
        <f t="shared" si="9"/>
        <v>1.5979292493528905</v>
      </c>
      <c r="I132" s="31">
        <f t="shared" si="10"/>
        <v>678447.46527853492</v>
      </c>
      <c r="J132" s="32">
        <f t="shared" si="11"/>
        <v>1.2899404803473917</v>
      </c>
    </row>
    <row r="133" spans="2:10" hidden="1" outlineLevel="1" x14ac:dyDescent="0.25">
      <c r="B133" s="24">
        <f>IF('RECAUDO 2015'!B130=1,'RECAUDO 2015'!A130,0)</f>
        <v>102077</v>
      </c>
      <c r="C133" s="25" t="str">
        <f>VLOOKUP(B133,'RECAUDO 2015'!$A$10:$D$854,3,FALSE)</f>
        <v xml:space="preserve">SABOYA                                            </v>
      </c>
      <c r="D133" s="26">
        <f>IFERROR(VLOOKUP(B133,'RECAUDO 2014'!$A$10:$E$860,4,FALSE),0)</f>
        <v>2122700</v>
      </c>
      <c r="E133" s="26">
        <f>VLOOKUP(B133,'RECAUDO 2015'!$A$10:$D$854,4,FALSE)</f>
        <v>1189700</v>
      </c>
      <c r="F133" s="26">
        <f t="shared" si="7"/>
        <v>2408195.525136441</v>
      </c>
      <c r="G133" s="26">
        <f t="shared" si="8"/>
        <v>-933000</v>
      </c>
      <c r="H133" s="27">
        <f t="shared" si="9"/>
        <v>-0.43953455504781647</v>
      </c>
      <c r="I133" s="26">
        <f t="shared" si="10"/>
        <v>-1218495.525136441</v>
      </c>
      <c r="J133" s="27">
        <f t="shared" si="11"/>
        <v>-0.50597865182371549</v>
      </c>
    </row>
    <row r="134" spans="2:10" hidden="1" outlineLevel="1" x14ac:dyDescent="0.25">
      <c r="B134" s="29">
        <f>IF('RECAUDO 2015'!B131=1,'RECAUDO 2015'!A131,0)</f>
        <v>102041</v>
      </c>
      <c r="C134" s="30" t="str">
        <f>VLOOKUP(B134,'RECAUDO 2015'!$A$10:$D$854,3,FALSE)</f>
        <v xml:space="preserve">GUAYATA                                           </v>
      </c>
      <c r="D134" s="31">
        <f>IFERROR(VLOOKUP(B134,'RECAUDO 2014'!$A$10:$E$860,4,FALSE),0)</f>
        <v>788600</v>
      </c>
      <c r="E134" s="31">
        <f>VLOOKUP(B134,'RECAUDO 2015'!$A$10:$D$854,4,FALSE)</f>
        <v>1174900</v>
      </c>
      <c r="F134" s="31">
        <f t="shared" si="7"/>
        <v>894663.86730230239</v>
      </c>
      <c r="G134" s="31">
        <f t="shared" si="8"/>
        <v>386300</v>
      </c>
      <c r="H134" s="32">
        <f t="shared" si="9"/>
        <v>0.48985544002028902</v>
      </c>
      <c r="I134" s="31">
        <f t="shared" si="10"/>
        <v>280236.13269769761</v>
      </c>
      <c r="J134" s="32">
        <f t="shared" si="11"/>
        <v>0.3132306365995301</v>
      </c>
    </row>
    <row r="135" spans="2:10" hidden="1" outlineLevel="1" x14ac:dyDescent="0.25">
      <c r="B135" s="24">
        <f>IF('RECAUDO 2015'!B132=1,'RECAUDO 2015'!A132,0)</f>
        <v>102069</v>
      </c>
      <c r="C135" s="25" t="str">
        <f>VLOOKUP(B135,'RECAUDO 2015'!$A$10:$D$854,3,FALSE)</f>
        <v xml:space="preserve">PAZ DEL RIO                                       </v>
      </c>
      <c r="D135" s="26">
        <f>IFERROR(VLOOKUP(B135,'RECAUDO 2014'!$A$10:$E$860,4,FALSE),0)</f>
        <v>309300</v>
      </c>
      <c r="E135" s="26">
        <f>VLOOKUP(B135,'RECAUDO 2015'!$A$10:$D$854,4,FALSE)</f>
        <v>1142000</v>
      </c>
      <c r="F135" s="26">
        <f t="shared" si="7"/>
        <v>350899.73897616297</v>
      </c>
      <c r="G135" s="26">
        <f t="shared" si="8"/>
        <v>832700</v>
      </c>
      <c r="H135" s="27">
        <f t="shared" si="9"/>
        <v>2.69220821209182</v>
      </c>
      <c r="I135" s="26">
        <f t="shared" si="10"/>
        <v>791100.26102383703</v>
      </c>
      <c r="J135" s="27">
        <f t="shared" si="11"/>
        <v>2.25449087916699</v>
      </c>
    </row>
    <row r="136" spans="2:10" hidden="1" outlineLevel="1" x14ac:dyDescent="0.25">
      <c r="B136" s="29">
        <f>IF('RECAUDO 2015'!B133=1,'RECAUDO 2015'!A133,0)</f>
        <v>103008</v>
      </c>
      <c r="C136" s="30" t="str">
        <f>VLOOKUP(B136,'RECAUDO 2015'!$A$10:$D$854,3,FALSE)</f>
        <v xml:space="preserve">EL CASTILLO                                       </v>
      </c>
      <c r="D136" s="31">
        <f>IFERROR(VLOOKUP(B136,'RECAUDO 2014'!$A$10:$E$860,4,FALSE),0)</f>
        <v>320300</v>
      </c>
      <c r="E136" s="31">
        <f>VLOOKUP(B136,'RECAUDO 2015'!$A$10:$D$854,4,FALSE)</f>
        <v>1119300</v>
      </c>
      <c r="F136" s="31">
        <f t="shared" si="7"/>
        <v>363379.19946351438</v>
      </c>
      <c r="G136" s="31">
        <f t="shared" si="8"/>
        <v>799000</v>
      </c>
      <c r="H136" s="32">
        <f t="shared" si="9"/>
        <v>2.4945363721511082</v>
      </c>
      <c r="I136" s="31">
        <f t="shared" si="10"/>
        <v>755920.80053648562</v>
      </c>
      <c r="J136" s="32">
        <f t="shared" si="11"/>
        <v>2.0802533597204014</v>
      </c>
    </row>
    <row r="137" spans="2:10" hidden="1" outlineLevel="1" x14ac:dyDescent="0.25">
      <c r="B137" s="24">
        <f>IF('RECAUDO 2015'!B134=1,'RECAUDO 2015'!A134,0)</f>
        <v>102044</v>
      </c>
      <c r="C137" s="25" t="str">
        <f>VLOOKUP(B137,'RECAUDO 2015'!$A$10:$D$854,3,FALSE)</f>
        <v xml:space="preserve">JENESANO                                          </v>
      </c>
      <c r="D137" s="26">
        <f>IFERROR(VLOOKUP(B137,'RECAUDO 2014'!$A$10:$E$860,4,FALSE),0)</f>
        <v>302000</v>
      </c>
      <c r="E137" s="26">
        <f>VLOOKUP(B137,'RECAUDO 2015'!$A$10:$D$854,4,FALSE)</f>
        <v>1110800</v>
      </c>
      <c r="F137" s="26">
        <f t="shared" si="7"/>
        <v>342617.9151981934</v>
      </c>
      <c r="G137" s="26">
        <f t="shared" si="8"/>
        <v>808800</v>
      </c>
      <c r="H137" s="27">
        <f t="shared" si="9"/>
        <v>2.6781456953642384</v>
      </c>
      <c r="I137" s="26">
        <f t="shared" si="10"/>
        <v>768182.0848018066</v>
      </c>
      <c r="J137" s="27">
        <f t="shared" si="11"/>
        <v>2.2420954968377473</v>
      </c>
    </row>
    <row r="138" spans="2:10" hidden="1" outlineLevel="1" x14ac:dyDescent="0.25">
      <c r="B138" s="29">
        <f>IF('RECAUDO 2015'!B135=1,'RECAUDO 2015'!A135,0)</f>
        <v>103022</v>
      </c>
      <c r="C138" s="30" t="str">
        <f>VLOOKUP(B138,'RECAUDO 2015'!$A$10:$D$854,3,FALSE)</f>
        <v xml:space="preserve">SAN JUAN DE ARAMA                                 </v>
      </c>
      <c r="D138" s="31">
        <f>IFERROR(VLOOKUP(B138,'RECAUDO 2014'!$A$10:$E$860,4,FALSE),0)</f>
        <v>599200</v>
      </c>
      <c r="E138" s="31">
        <f>VLOOKUP(B138,'RECAUDO 2015'!$A$10:$D$854,4,FALSE)</f>
        <v>1070800</v>
      </c>
      <c r="F138" s="31">
        <f t="shared" si="7"/>
        <v>679790.24763826979</v>
      </c>
      <c r="G138" s="31">
        <f t="shared" si="8"/>
        <v>471600</v>
      </c>
      <c r="H138" s="32">
        <f t="shared" si="9"/>
        <v>0.7870493991989318</v>
      </c>
      <c r="I138" s="31">
        <f t="shared" si="10"/>
        <v>391009.75236173021</v>
      </c>
      <c r="J138" s="32">
        <f t="shared" si="11"/>
        <v>0.57519176498953617</v>
      </c>
    </row>
    <row r="139" spans="2:10" hidden="1" outlineLevel="1" x14ac:dyDescent="0.25">
      <c r="B139" s="24">
        <f>IF('RECAUDO 2015'!B136=1,'RECAUDO 2015'!A136,0)</f>
        <v>102021</v>
      </c>
      <c r="C139" s="25" t="str">
        <f>VLOOKUP(B139,'RECAUDO 2015'!$A$10:$D$854,3,FALSE)</f>
        <v xml:space="preserve">CHITARAQUE                                        </v>
      </c>
      <c r="D139" s="26">
        <f>IFERROR(VLOOKUP(B139,'RECAUDO 2014'!$A$10:$E$860,4,FALSE),0)</f>
        <v>454000</v>
      </c>
      <c r="E139" s="26">
        <f>VLOOKUP(B139,'RECAUDO 2015'!$A$10:$D$854,4,FALSE)</f>
        <v>1060900</v>
      </c>
      <c r="F139" s="26">
        <f t="shared" si="7"/>
        <v>515061.36920523114</v>
      </c>
      <c r="G139" s="26">
        <f t="shared" si="8"/>
        <v>606900</v>
      </c>
      <c r="H139" s="27">
        <f t="shared" si="9"/>
        <v>1.3367841409691632</v>
      </c>
      <c r="I139" s="26">
        <f t="shared" si="10"/>
        <v>545838.63079476892</v>
      </c>
      <c r="J139" s="27">
        <f t="shared" si="11"/>
        <v>1.0597545524274685</v>
      </c>
    </row>
    <row r="140" spans="2:10" hidden="1" outlineLevel="1" x14ac:dyDescent="0.25">
      <c r="B140" s="29">
        <f>IF('RECAUDO 2015'!B137=1,'RECAUDO 2015'!A137,0)</f>
        <v>101074</v>
      </c>
      <c r="C140" s="30" t="str">
        <f>VLOOKUP(B140,'RECAUDO 2015'!$A$10:$D$854,3,FALSE)</f>
        <v xml:space="preserve">FOMEQUE                                           </v>
      </c>
      <c r="D140" s="31">
        <f>IFERROR(VLOOKUP(B140,'RECAUDO 2014'!$A$10:$E$860,4,FALSE),0)</f>
        <v>944900</v>
      </c>
      <c r="E140" s="31">
        <f>VLOOKUP(B140,'RECAUDO 2015'!$A$10:$D$854,4,FALSE)</f>
        <v>1049600</v>
      </c>
      <c r="F140" s="31">
        <f t="shared" si="7"/>
        <v>1071985.6558634867</v>
      </c>
      <c r="G140" s="31">
        <f t="shared" si="8"/>
        <v>104700</v>
      </c>
      <c r="H140" s="32">
        <f t="shared" si="9"/>
        <v>0.11080537623028897</v>
      </c>
      <c r="I140" s="31">
        <f t="shared" si="10"/>
        <v>-22385.655863486696</v>
      </c>
      <c r="J140" s="32">
        <f t="shared" si="11"/>
        <v>-2.0882421085620773E-2</v>
      </c>
    </row>
    <row r="141" spans="2:10" hidden="1" outlineLevel="1" x14ac:dyDescent="0.25">
      <c r="B141" s="24">
        <f>IF('RECAUDO 2015'!B138=1,'RECAUDO 2015'!A138,0)</f>
        <v>102106</v>
      </c>
      <c r="C141" s="25" t="str">
        <f>VLOOKUP(B141,'RECAUDO 2015'!$A$10:$D$854,3,FALSE)</f>
        <v xml:space="preserve">TIBANA                                            </v>
      </c>
      <c r="D141" s="26">
        <f>IFERROR(VLOOKUP(B141,'RECAUDO 2014'!$A$10:$E$860,4,FALSE),0)</f>
        <v>1561700</v>
      </c>
      <c r="E141" s="26">
        <f>VLOOKUP(B141,'RECAUDO 2015'!$A$10:$D$854,4,FALSE)</f>
        <v>1044100</v>
      </c>
      <c r="F141" s="26">
        <f t="shared" si="7"/>
        <v>1771743.0402815188</v>
      </c>
      <c r="G141" s="26">
        <f t="shared" si="8"/>
        <v>-517600</v>
      </c>
      <c r="H141" s="27">
        <f t="shared" si="9"/>
        <v>-0.33143369405135426</v>
      </c>
      <c r="I141" s="26">
        <f t="shared" si="10"/>
        <v>-727643.04028151883</v>
      </c>
      <c r="J141" s="27">
        <f t="shared" si="11"/>
        <v>-0.4106933250128082</v>
      </c>
    </row>
    <row r="142" spans="2:10" hidden="1" outlineLevel="1" x14ac:dyDescent="0.25">
      <c r="B142" s="29">
        <f>IF('RECAUDO 2015'!B139=1,'RECAUDO 2015'!A139,0)</f>
        <v>102099</v>
      </c>
      <c r="C142" s="30" t="str">
        <f>VLOOKUP(B142,'RECAUDO 2015'!$A$10:$D$854,3,FALSE)</f>
        <v xml:space="preserve">SORACA                                            </v>
      </c>
      <c r="D142" s="31">
        <f>IFERROR(VLOOKUP(B142,'RECAUDO 2014'!$A$10:$E$860,4,FALSE),0)</f>
        <v>645900</v>
      </c>
      <c r="E142" s="31">
        <f>VLOOKUP(B142,'RECAUDO 2015'!$A$10:$D$854,4,FALSE)</f>
        <v>1042700</v>
      </c>
      <c r="F142" s="31">
        <f t="shared" ref="F142:F205" si="12">D142*(1+$K$11)</f>
        <v>732771.22988911625</v>
      </c>
      <c r="G142" s="31">
        <f t="shared" ref="G142:G205" si="13">E142-D142</f>
        <v>396800</v>
      </c>
      <c r="H142" s="32">
        <f t="shared" ref="H142:H205" si="14">IF(AND(D142=0,E142&gt;0),100%,IFERROR(E142/D142-1,0%))</f>
        <v>0.6143365846106208</v>
      </c>
      <c r="I142" s="31">
        <f t="shared" ref="I142:I205" si="15">E142-F142</f>
        <v>309928.77011088375</v>
      </c>
      <c r="J142" s="32">
        <f t="shared" ref="J142:J205" si="16">IF(AND(F142=0,E142&gt;0),100%,IFERROR(E142/F142-1,0%))</f>
        <v>0.42295433754649792</v>
      </c>
    </row>
    <row r="143" spans="2:10" hidden="1" outlineLevel="1" x14ac:dyDescent="0.25">
      <c r="B143" s="24">
        <f>IF('RECAUDO 2015'!B140=1,'RECAUDO 2015'!A140,0)</f>
        <v>101058</v>
      </c>
      <c r="C143" s="25" t="str">
        <f>VLOOKUP(B143,'RECAUDO 2015'!$A$10:$D$854,3,FALSE)</f>
        <v xml:space="preserve">CACHIPAY                                          </v>
      </c>
      <c r="D143" s="26">
        <f>IFERROR(VLOOKUP(B143,'RECAUDO 2014'!$A$10:$E$860,4,FALSE),0)</f>
        <v>1028000</v>
      </c>
      <c r="E143" s="26">
        <f>VLOOKUP(B143,'RECAUDO 2015'!$A$10:$D$854,4,FALSE)</f>
        <v>1002200</v>
      </c>
      <c r="F143" s="26">
        <f t="shared" si="12"/>
        <v>1166262.3073633867</v>
      </c>
      <c r="G143" s="26">
        <f t="shared" si="13"/>
        <v>-25800</v>
      </c>
      <c r="H143" s="27">
        <f t="shared" si="14"/>
        <v>-2.5097276264591462E-2</v>
      </c>
      <c r="I143" s="26">
        <f t="shared" si="15"/>
        <v>-164062.30736338673</v>
      </c>
      <c r="J143" s="27">
        <f t="shared" si="16"/>
        <v>-0.14067359146184577</v>
      </c>
    </row>
    <row r="144" spans="2:10" hidden="1" outlineLevel="1" x14ac:dyDescent="0.25">
      <c r="B144" s="29">
        <f>IF('RECAUDO 2015'!B141=1,'RECAUDO 2015'!A141,0)</f>
        <v>102004</v>
      </c>
      <c r="C144" s="30" t="str">
        <f>VLOOKUP(B144,'RECAUDO 2015'!$A$10:$D$854,3,FALSE)</f>
        <v xml:space="preserve">ARCABUCO                                          </v>
      </c>
      <c r="D144" s="31">
        <f>IFERROR(VLOOKUP(B144,'RECAUDO 2014'!$A$10:$E$860,4,FALSE),0)</f>
        <v>509600</v>
      </c>
      <c r="E144" s="31">
        <f>VLOOKUP(B144,'RECAUDO 2015'!$A$10:$D$854,4,FALSE)</f>
        <v>998700</v>
      </c>
      <c r="F144" s="31">
        <f t="shared" si="12"/>
        <v>578139.3694867529</v>
      </c>
      <c r="G144" s="31">
        <f t="shared" si="13"/>
        <v>489100</v>
      </c>
      <c r="H144" s="32">
        <f t="shared" si="14"/>
        <v>0.95977237048665609</v>
      </c>
      <c r="I144" s="31">
        <f t="shared" si="15"/>
        <v>420560.6305132471</v>
      </c>
      <c r="J144" s="32">
        <f t="shared" si="16"/>
        <v>0.72743814503863069</v>
      </c>
    </row>
    <row r="145" spans="2:10" hidden="1" outlineLevel="1" x14ac:dyDescent="0.25">
      <c r="B145" s="24">
        <f>IF('RECAUDO 2015'!B142=1,'RECAUDO 2015'!A142,0)</f>
        <v>102081</v>
      </c>
      <c r="C145" s="25" t="str">
        <f>VLOOKUP(B145,'RECAUDO 2015'!$A$10:$D$854,3,FALSE)</f>
        <v xml:space="preserve">SAN JOSE DE PARE                                  </v>
      </c>
      <c r="D145" s="26">
        <f>IFERROR(VLOOKUP(B145,'RECAUDO 2014'!$A$10:$E$860,4,FALSE),0)</f>
        <v>300700</v>
      </c>
      <c r="E145" s="26">
        <f>VLOOKUP(B145,'RECAUDO 2015'!$A$10:$D$854,4,FALSE)</f>
        <v>896800</v>
      </c>
      <c r="F145" s="26">
        <f t="shared" si="12"/>
        <v>341143.06986787007</v>
      </c>
      <c r="G145" s="26">
        <f t="shared" si="13"/>
        <v>596100</v>
      </c>
      <c r="H145" s="27">
        <f t="shared" si="14"/>
        <v>1.98237445959428</v>
      </c>
      <c r="I145" s="26">
        <f t="shared" si="15"/>
        <v>555656.93013212993</v>
      </c>
      <c r="J145" s="27">
        <f t="shared" si="16"/>
        <v>1.628809081032613</v>
      </c>
    </row>
    <row r="146" spans="2:10" hidden="1" outlineLevel="1" x14ac:dyDescent="0.25">
      <c r="B146" s="29">
        <f>IF('RECAUDO 2015'!B143=1,'RECAUDO 2015'!A143,0)</f>
        <v>102057</v>
      </c>
      <c r="C146" s="30" t="str">
        <f>VLOOKUP(B146,'RECAUDO 2015'!$A$10:$D$854,3,FALSE)</f>
        <v xml:space="preserve">MUZO                                              </v>
      </c>
      <c r="D146" s="31">
        <f>IFERROR(VLOOKUP(B146,'RECAUDO 2014'!$A$10:$E$860,4,FALSE),0)</f>
        <v>370800</v>
      </c>
      <c r="E146" s="31">
        <f>VLOOKUP(B146,'RECAUDO 2015'!$A$10:$D$854,4,FALSE)</f>
        <v>896700</v>
      </c>
      <c r="F146" s="31">
        <f t="shared" si="12"/>
        <v>420671.26806453679</v>
      </c>
      <c r="G146" s="31">
        <f t="shared" si="13"/>
        <v>525900</v>
      </c>
      <c r="H146" s="32">
        <f t="shared" si="14"/>
        <v>1.4182847896440132</v>
      </c>
      <c r="I146" s="31">
        <f t="shared" si="15"/>
        <v>476028.73193546321</v>
      </c>
      <c r="J146" s="32">
        <f t="shared" si="16"/>
        <v>1.1315931656697642</v>
      </c>
    </row>
    <row r="147" spans="2:10" hidden="1" outlineLevel="1" x14ac:dyDescent="0.25">
      <c r="B147" s="24">
        <f>IF('RECAUDO 2015'!B144=1,'RECAUDO 2015'!A144,0)</f>
        <v>101126</v>
      </c>
      <c r="C147" s="25" t="str">
        <f>VLOOKUP(B147,'RECAUDO 2015'!$A$10:$D$854,3,FALSE)</f>
        <v xml:space="preserve">SASAIMA                                           </v>
      </c>
      <c r="D147" s="26">
        <f>IFERROR(VLOOKUP(B147,'RECAUDO 2014'!$A$10:$E$860,4,FALSE),0)</f>
        <v>1148400</v>
      </c>
      <c r="E147" s="26">
        <f>VLOOKUP(B147,'RECAUDO 2015'!$A$10:$D$854,4,FALSE)</f>
        <v>879000</v>
      </c>
      <c r="F147" s="26">
        <f t="shared" si="12"/>
        <v>1302855.6748794878</v>
      </c>
      <c r="G147" s="26">
        <f t="shared" si="13"/>
        <v>-269400</v>
      </c>
      <c r="H147" s="27">
        <f t="shared" si="14"/>
        <v>-0.23458725182863116</v>
      </c>
      <c r="I147" s="26">
        <f t="shared" si="15"/>
        <v>-423855.67487948784</v>
      </c>
      <c r="J147" s="27">
        <f t="shared" si="16"/>
        <v>-0.325328187190568</v>
      </c>
    </row>
    <row r="148" spans="2:10" hidden="1" outlineLevel="1" x14ac:dyDescent="0.25">
      <c r="B148" s="29">
        <f>IF('RECAUDO 2015'!B145=1,'RECAUDO 2015'!A145,0)</f>
        <v>102082</v>
      </c>
      <c r="C148" s="30" t="str">
        <f>VLOOKUP(B148,'RECAUDO 2015'!$A$10:$D$854,3,FALSE)</f>
        <v xml:space="preserve">SAN LUIS DE GACENO                                </v>
      </c>
      <c r="D148" s="31">
        <f>IFERROR(VLOOKUP(B148,'RECAUDO 2014'!$A$10:$E$860,4,FALSE),0)</f>
        <v>528400</v>
      </c>
      <c r="E148" s="31">
        <f>VLOOKUP(B148,'RECAUDO 2015'!$A$10:$D$854,4,FALSE)</f>
        <v>873900</v>
      </c>
      <c r="F148" s="31">
        <f t="shared" si="12"/>
        <v>599467.90195604437</v>
      </c>
      <c r="G148" s="31">
        <f t="shared" si="13"/>
        <v>345500</v>
      </c>
      <c r="H148" s="32">
        <f t="shared" si="14"/>
        <v>0.65386071158213466</v>
      </c>
      <c r="I148" s="31">
        <f t="shared" si="15"/>
        <v>274432.09804395563</v>
      </c>
      <c r="J148" s="32">
        <f t="shared" si="16"/>
        <v>0.45779281450848752</v>
      </c>
    </row>
    <row r="149" spans="2:10" hidden="1" outlineLevel="1" x14ac:dyDescent="0.25">
      <c r="B149" s="24">
        <f>IF('RECAUDO 2015'!B146=1,'RECAUDO 2015'!A146,0)</f>
        <v>101055</v>
      </c>
      <c r="C149" s="25" t="str">
        <f>VLOOKUP(B149,'RECAUDO 2015'!$A$10:$D$854,3,FALSE)</f>
        <v xml:space="preserve">BOJACA                                            </v>
      </c>
      <c r="D149" s="26">
        <f>IFERROR(VLOOKUP(B149,'RECAUDO 2014'!$A$10:$E$860,4,FALSE),0)</f>
        <v>386800</v>
      </c>
      <c r="E149" s="26">
        <f>VLOOKUP(B149,'RECAUDO 2015'!$A$10:$D$854,4,FALSE)</f>
        <v>805500</v>
      </c>
      <c r="F149" s="26">
        <f t="shared" si="12"/>
        <v>438823.21059159341</v>
      </c>
      <c r="G149" s="26">
        <f t="shared" si="13"/>
        <v>418700</v>
      </c>
      <c r="H149" s="27">
        <f t="shared" si="14"/>
        <v>1.0824715615305069</v>
      </c>
      <c r="I149" s="26">
        <f t="shared" si="15"/>
        <v>366676.78940840659</v>
      </c>
      <c r="J149" s="27">
        <f t="shared" si="16"/>
        <v>0.8355911459516383</v>
      </c>
    </row>
    <row r="150" spans="2:10" hidden="1" outlineLevel="1" x14ac:dyDescent="0.25">
      <c r="B150" s="29">
        <f>IF('RECAUDO 2015'!B147=1,'RECAUDO 2015'!A147,0)</f>
        <v>101108</v>
      </c>
      <c r="C150" s="30" t="str">
        <f>VLOOKUP(B150,'RECAUDO 2015'!$A$10:$D$854,3,FALSE)</f>
        <v xml:space="preserve">NIMAIMA                                           </v>
      </c>
      <c r="D150" s="31">
        <f>IFERROR(VLOOKUP(B150,'RECAUDO 2014'!$A$10:$E$860,4,FALSE),0)</f>
        <v>120400</v>
      </c>
      <c r="E150" s="31">
        <f>VLOOKUP(B150,'RECAUDO 2015'!$A$10:$D$854,4,FALSE)</f>
        <v>782100</v>
      </c>
      <c r="F150" s="31">
        <f t="shared" si="12"/>
        <v>136593.36751610096</v>
      </c>
      <c r="G150" s="31">
        <f t="shared" si="13"/>
        <v>661700</v>
      </c>
      <c r="H150" s="32">
        <f t="shared" si="14"/>
        <v>5.4958471760797343</v>
      </c>
      <c r="I150" s="31">
        <f t="shared" si="15"/>
        <v>645506.63248389901</v>
      </c>
      <c r="J150" s="32">
        <f t="shared" si="16"/>
        <v>4.7257538504408707</v>
      </c>
    </row>
    <row r="151" spans="2:10" hidden="1" outlineLevel="1" x14ac:dyDescent="0.25">
      <c r="B151" s="24">
        <f>IF('RECAUDO 2015'!B148=1,'RECAUDO 2015'!A148,0)</f>
        <v>102102</v>
      </c>
      <c r="C151" s="25" t="str">
        <f>VLOOKUP(B151,'RECAUDO 2015'!$A$10:$D$854,3,FALSE)</f>
        <v xml:space="preserve">SUTAMERCHAN                                       </v>
      </c>
      <c r="D151" s="26">
        <f>IFERROR(VLOOKUP(B151,'RECAUDO 2014'!$A$10:$E$860,4,FALSE),0)</f>
        <v>786600</v>
      </c>
      <c r="E151" s="26">
        <f>VLOOKUP(B151,'RECAUDO 2015'!$A$10:$D$854,4,FALSE)</f>
        <v>780300</v>
      </c>
      <c r="F151" s="26">
        <f t="shared" si="12"/>
        <v>892394.8744864203</v>
      </c>
      <c r="G151" s="26">
        <f t="shared" si="13"/>
        <v>-6300</v>
      </c>
      <c r="H151" s="27">
        <f t="shared" si="14"/>
        <v>-8.0091533180778329E-3</v>
      </c>
      <c r="I151" s="26">
        <f t="shared" si="15"/>
        <v>-112094.8744864203</v>
      </c>
      <c r="J151" s="27">
        <f t="shared" si="16"/>
        <v>-0.12561129348813405</v>
      </c>
    </row>
    <row r="152" spans="2:10" hidden="1" outlineLevel="1" x14ac:dyDescent="0.25">
      <c r="B152" s="29">
        <f>IF('RECAUDO 2015'!B149=1,'RECAUDO 2015'!A149,0)</f>
        <v>132008</v>
      </c>
      <c r="C152" s="30" t="str">
        <f>VLOOKUP(B152,'RECAUDO 2015'!$A$10:$D$854,3,FALSE)</f>
        <v xml:space="preserve">NUNCHIA                                           </v>
      </c>
      <c r="D152" s="31">
        <f>IFERROR(VLOOKUP(B152,'RECAUDO 2014'!$A$10:$E$860,4,FALSE),0)</f>
        <v>330200</v>
      </c>
      <c r="E152" s="31">
        <f>VLOOKUP(B152,'RECAUDO 2015'!$A$10:$D$854,4,FALSE)</f>
        <v>776500</v>
      </c>
      <c r="F152" s="31">
        <f t="shared" si="12"/>
        <v>374610.71390213066</v>
      </c>
      <c r="G152" s="31">
        <f t="shared" si="13"/>
        <v>446300</v>
      </c>
      <c r="H152" s="32">
        <f t="shared" si="14"/>
        <v>1.3516050878255603</v>
      </c>
      <c r="I152" s="31">
        <f t="shared" si="15"/>
        <v>401889.28609786934</v>
      </c>
      <c r="J152" s="32">
        <f t="shared" si="16"/>
        <v>1.0728184517511301</v>
      </c>
    </row>
    <row r="153" spans="2:10" hidden="1" outlineLevel="1" x14ac:dyDescent="0.25">
      <c r="B153" s="24">
        <f>IF('RECAUDO 2015'!B150=1,'RECAUDO 2015'!A150,0)</f>
        <v>102108</v>
      </c>
      <c r="C153" s="25" t="str">
        <f>VLOOKUP(B153,'RECAUDO 2015'!$A$10:$D$854,3,FALSE)</f>
        <v xml:space="preserve">TINJACA                                           </v>
      </c>
      <c r="D153" s="26">
        <f>IFERROR(VLOOKUP(B153,'RECAUDO 2014'!$A$10:$E$860,4,FALSE),0)</f>
        <v>77400</v>
      </c>
      <c r="E153" s="26">
        <f>VLOOKUP(B153,'RECAUDO 2015'!$A$10:$D$854,4,FALSE)</f>
        <v>774600</v>
      </c>
      <c r="F153" s="26">
        <f t="shared" si="12"/>
        <v>87810.021974636329</v>
      </c>
      <c r="G153" s="26">
        <f t="shared" si="13"/>
        <v>697200</v>
      </c>
      <c r="H153" s="27">
        <f t="shared" si="14"/>
        <v>9.0077519379844961</v>
      </c>
      <c r="I153" s="26">
        <f t="shared" si="15"/>
        <v>686789.97802536364</v>
      </c>
      <c r="J153" s="27">
        <f t="shared" si="16"/>
        <v>7.821316548852943</v>
      </c>
    </row>
    <row r="154" spans="2:10" hidden="1" outlineLevel="1" x14ac:dyDescent="0.25">
      <c r="B154" s="29">
        <f>IF('RECAUDO 2015'!B151=1,'RECAUDO 2015'!A151,0)</f>
        <v>102005</v>
      </c>
      <c r="C154" s="30" t="str">
        <f>VLOOKUP(B154,'RECAUDO 2015'!$A$10:$D$854,3,FALSE)</f>
        <v xml:space="preserve">BELEN                                             </v>
      </c>
      <c r="D154" s="31">
        <f>IFERROR(VLOOKUP(B154,'RECAUDO 2014'!$A$10:$E$860,4,FALSE),0)</f>
        <v>286200</v>
      </c>
      <c r="E154" s="31">
        <f>VLOOKUP(B154,'RECAUDO 2015'!$A$10:$D$854,4,FALSE)</f>
        <v>734600</v>
      </c>
      <c r="F154" s="31">
        <f t="shared" si="12"/>
        <v>324692.87195272499</v>
      </c>
      <c r="G154" s="31">
        <f t="shared" si="13"/>
        <v>448400</v>
      </c>
      <c r="H154" s="32">
        <f t="shared" si="14"/>
        <v>1.5667365478686235</v>
      </c>
      <c r="I154" s="31">
        <f t="shared" si="15"/>
        <v>409907.12804727501</v>
      </c>
      <c r="J154" s="32">
        <f t="shared" si="16"/>
        <v>1.2624457247307763</v>
      </c>
    </row>
    <row r="155" spans="2:10" hidden="1" outlineLevel="1" x14ac:dyDescent="0.25">
      <c r="B155" s="24">
        <f>IF('RECAUDO 2015'!B152=1,'RECAUDO 2015'!A152,0)</f>
        <v>101114</v>
      </c>
      <c r="C155" s="25" t="str">
        <f>VLOOKUP(B155,'RECAUDO 2015'!$A$10:$D$854,3,FALSE)</f>
        <v xml:space="preserve">PASCA                                             </v>
      </c>
      <c r="D155" s="26">
        <f>IFERROR(VLOOKUP(B155,'RECAUDO 2014'!$A$10:$E$860,4,FALSE),0)</f>
        <v>449600</v>
      </c>
      <c r="E155" s="26">
        <f>VLOOKUP(B155,'RECAUDO 2015'!$A$10:$D$854,4,FALSE)</f>
        <v>722600</v>
      </c>
      <c r="F155" s="26">
        <f t="shared" si="12"/>
        <v>510069.58501029061</v>
      </c>
      <c r="G155" s="26">
        <f t="shared" si="13"/>
        <v>273000</v>
      </c>
      <c r="H155" s="27">
        <f t="shared" si="14"/>
        <v>0.60720640569395012</v>
      </c>
      <c r="I155" s="26">
        <f t="shared" si="15"/>
        <v>212530.41498970939</v>
      </c>
      <c r="J155" s="27">
        <f t="shared" si="16"/>
        <v>0.41666945302261382</v>
      </c>
    </row>
    <row r="156" spans="2:10" hidden="1" outlineLevel="1" x14ac:dyDescent="0.25">
      <c r="B156" s="29">
        <f>IF('RECAUDO 2015'!B153=1,'RECAUDO 2015'!A153,0)</f>
        <v>102116</v>
      </c>
      <c r="C156" s="30" t="str">
        <f>VLOOKUP(B156,'RECAUDO 2015'!$A$10:$D$854,3,FALSE)</f>
        <v xml:space="preserve">TUTA                                              </v>
      </c>
      <c r="D156" s="31">
        <f>IFERROR(VLOOKUP(B156,'RECAUDO 2014'!$A$10:$E$860,4,FALSE),0)</f>
        <v>255200</v>
      </c>
      <c r="E156" s="31">
        <f>VLOOKUP(B156,'RECAUDO 2015'!$A$10:$D$854,4,FALSE)</f>
        <v>714500</v>
      </c>
      <c r="F156" s="31">
        <f t="shared" si="12"/>
        <v>289523.48330655287</v>
      </c>
      <c r="G156" s="31">
        <f t="shared" si="13"/>
        <v>459300</v>
      </c>
      <c r="H156" s="32">
        <f t="shared" si="14"/>
        <v>1.7997648902821317</v>
      </c>
      <c r="I156" s="31">
        <f t="shared" si="15"/>
        <v>424976.51669344713</v>
      </c>
      <c r="J156" s="32">
        <f t="shared" si="16"/>
        <v>1.4678481753532719</v>
      </c>
    </row>
    <row r="157" spans="2:10" hidden="1" outlineLevel="1" x14ac:dyDescent="0.25">
      <c r="B157" s="24">
        <f>IF('RECAUDO 2015'!B154=1,'RECAUDO 2015'!A154,0)</f>
        <v>103005</v>
      </c>
      <c r="C157" s="25" t="str">
        <f>VLOOKUP(B157,'RECAUDO 2015'!$A$10:$D$854,3,FALSE)</f>
        <v xml:space="preserve">CUBARRAL                                          </v>
      </c>
      <c r="D157" s="26">
        <f>IFERROR(VLOOKUP(B157,'RECAUDO 2014'!$A$10:$E$860,4,FALSE),0)</f>
        <v>421700</v>
      </c>
      <c r="E157" s="26">
        <f>VLOOKUP(B157,'RECAUDO 2015'!$A$10:$D$854,4,FALSE)</f>
        <v>706900</v>
      </c>
      <c r="F157" s="26">
        <f t="shared" si="12"/>
        <v>478417.13522873563</v>
      </c>
      <c r="G157" s="26">
        <f t="shared" si="13"/>
        <v>285200</v>
      </c>
      <c r="H157" s="27">
        <f t="shared" si="14"/>
        <v>0.67631017310884523</v>
      </c>
      <c r="I157" s="26">
        <f t="shared" si="15"/>
        <v>228482.86477126437</v>
      </c>
      <c r="J157" s="27">
        <f t="shared" si="16"/>
        <v>0.47758085558959884</v>
      </c>
    </row>
    <row r="158" spans="2:10" hidden="1" outlineLevel="1" x14ac:dyDescent="0.25">
      <c r="B158" s="29">
        <f>IF('RECAUDO 2015'!B155=1,'RECAUDO 2015'!A155,0)</f>
        <v>101051</v>
      </c>
      <c r="C158" s="30" t="str">
        <f>VLOOKUP(B158,'RECAUDO 2015'!$A$10:$D$854,3,FALSE)</f>
        <v xml:space="preserve">APULO                                             </v>
      </c>
      <c r="D158" s="31">
        <f>IFERROR(VLOOKUP(B158,'RECAUDO 2014'!$A$10:$E$860,4,FALSE),0)</f>
        <v>441800</v>
      </c>
      <c r="E158" s="31">
        <f>VLOOKUP(B158,'RECAUDO 2015'!$A$10:$D$854,4,FALSE)</f>
        <v>701400</v>
      </c>
      <c r="F158" s="31">
        <f t="shared" si="12"/>
        <v>501220.51302835048</v>
      </c>
      <c r="G158" s="31">
        <f t="shared" si="13"/>
        <v>259600</v>
      </c>
      <c r="H158" s="32">
        <f t="shared" si="14"/>
        <v>0.58759619737437752</v>
      </c>
      <c r="I158" s="31">
        <f t="shared" si="15"/>
        <v>200179.48697164952</v>
      </c>
      <c r="J158" s="32">
        <f t="shared" si="16"/>
        <v>0.39938406702904983</v>
      </c>
    </row>
    <row r="159" spans="2:10" hidden="1" outlineLevel="1" x14ac:dyDescent="0.25">
      <c r="B159" s="24">
        <f>IF('RECAUDO 2015'!B156=1,'RECAUDO 2015'!A156,0)</f>
        <v>102087</v>
      </c>
      <c r="C159" s="25" t="str">
        <f>VLOOKUP(B159,'RECAUDO 2015'!$A$10:$D$854,3,FALSE)</f>
        <v xml:space="preserve">SANTA ROSA DE VITERBO                             </v>
      </c>
      <c r="D159" s="26">
        <f>IFERROR(VLOOKUP(B159,'RECAUDO 2014'!$A$10:$E$860,4,FALSE),0)</f>
        <v>832200</v>
      </c>
      <c r="E159" s="26">
        <f>VLOOKUP(B159,'RECAUDO 2015'!$A$10:$D$854,4,FALSE)</f>
        <v>700300</v>
      </c>
      <c r="F159" s="26">
        <f t="shared" si="12"/>
        <v>944127.9106885317</v>
      </c>
      <c r="G159" s="26">
        <f t="shared" si="13"/>
        <v>-131900</v>
      </c>
      <c r="H159" s="27">
        <f t="shared" si="14"/>
        <v>-0.15849555395337656</v>
      </c>
      <c r="I159" s="26">
        <f t="shared" si="15"/>
        <v>-243827.9106885317</v>
      </c>
      <c r="J159" s="27">
        <f t="shared" si="16"/>
        <v>-0.258257284768452</v>
      </c>
    </row>
    <row r="160" spans="2:10" hidden="1" outlineLevel="1" x14ac:dyDescent="0.25">
      <c r="B160" s="29">
        <f>IF('RECAUDO 2015'!B157=1,'RECAUDO 2015'!A157,0)</f>
        <v>101089</v>
      </c>
      <c r="C160" s="30" t="str">
        <f>VLOOKUP(B160,'RECAUDO 2015'!$A$10:$D$854,3,FALSE)</f>
        <v xml:space="preserve">GUAYABAL DE S.                                    </v>
      </c>
      <c r="D160" s="31">
        <f>IFERROR(VLOOKUP(B160,'RECAUDO 2014'!$A$10:$E$860,4,FALSE),0)</f>
        <v>322700</v>
      </c>
      <c r="E160" s="31">
        <f>VLOOKUP(B160,'RECAUDO 2015'!$A$10:$D$854,4,FALSE)</f>
        <v>687800</v>
      </c>
      <c r="F160" s="31">
        <f t="shared" si="12"/>
        <v>366101.99084257288</v>
      </c>
      <c r="G160" s="31">
        <f t="shared" si="13"/>
        <v>365100</v>
      </c>
      <c r="H160" s="32">
        <f t="shared" si="14"/>
        <v>1.1313913851874808</v>
      </c>
      <c r="I160" s="31">
        <f t="shared" si="15"/>
        <v>321698.00915742712</v>
      </c>
      <c r="J160" s="32">
        <f t="shared" si="16"/>
        <v>0.87871144436294557</v>
      </c>
    </row>
    <row r="161" spans="2:10" hidden="1" outlineLevel="1" x14ac:dyDescent="0.25">
      <c r="B161" s="24">
        <f>IF('RECAUDO 2015'!B158=1,'RECAUDO 2015'!A158,0)</f>
        <v>102009</v>
      </c>
      <c r="C161" s="25" t="str">
        <f>VLOOKUP(B161,'RECAUDO 2015'!$A$10:$D$854,3,FALSE)</f>
        <v xml:space="preserve">BOYACA                                            </v>
      </c>
      <c r="D161" s="26">
        <f>IFERROR(VLOOKUP(B161,'RECAUDO 2014'!$A$10:$E$860,4,FALSE),0)</f>
        <v>471900</v>
      </c>
      <c r="E161" s="26">
        <f>VLOOKUP(B161,'RECAUDO 2015'!$A$10:$D$854,4,FALSE)</f>
        <v>684500</v>
      </c>
      <c r="F161" s="26">
        <f t="shared" si="12"/>
        <v>535368.85490737576</v>
      </c>
      <c r="G161" s="26">
        <f t="shared" si="13"/>
        <v>212600</v>
      </c>
      <c r="H161" s="27">
        <f t="shared" si="14"/>
        <v>0.45051917779190509</v>
      </c>
      <c r="I161" s="26">
        <f t="shared" si="15"/>
        <v>149131.14509262424</v>
      </c>
      <c r="J161" s="27">
        <f t="shared" si="16"/>
        <v>0.2785577527075711</v>
      </c>
    </row>
    <row r="162" spans="2:10" hidden="1" outlineLevel="1" x14ac:dyDescent="0.25">
      <c r="B162" s="29">
        <f>IF('RECAUDO 2015'!B159=1,'RECAUDO 2015'!A159,0)</f>
        <v>102043</v>
      </c>
      <c r="C162" s="30" t="str">
        <f>VLOOKUP(B162,'RECAUDO 2015'!$A$10:$D$854,3,FALSE)</f>
        <v xml:space="preserve">IZA                                               </v>
      </c>
      <c r="D162" s="31">
        <f>IFERROR(VLOOKUP(B162,'RECAUDO 2014'!$A$10:$E$860,4,FALSE),0)</f>
        <v>91000</v>
      </c>
      <c r="E162" s="31">
        <f>VLOOKUP(B162,'RECAUDO 2015'!$A$10:$D$854,4,FALSE)</f>
        <v>681000</v>
      </c>
      <c r="F162" s="31">
        <f t="shared" si="12"/>
        <v>103239.17312263444</v>
      </c>
      <c r="G162" s="31">
        <f t="shared" si="13"/>
        <v>590000</v>
      </c>
      <c r="H162" s="32">
        <f t="shared" si="14"/>
        <v>6.4835164835164836</v>
      </c>
      <c r="I162" s="31">
        <f t="shared" si="15"/>
        <v>577760.82687736559</v>
      </c>
      <c r="J162" s="32">
        <f t="shared" si="16"/>
        <v>5.5963333432655675</v>
      </c>
    </row>
    <row r="163" spans="2:10" hidden="1" outlineLevel="1" x14ac:dyDescent="0.25">
      <c r="B163" s="24">
        <f>IF('RECAUDO 2015'!B160=1,'RECAUDO 2015'!A160,0)</f>
        <v>101048</v>
      </c>
      <c r="C163" s="25" t="str">
        <f>VLOOKUP(B163,'RECAUDO 2015'!$A$10:$D$854,3,FALSE)</f>
        <v xml:space="preserve">ALBAN                                             </v>
      </c>
      <c r="D163" s="26">
        <f>IFERROR(VLOOKUP(B163,'RECAUDO 2014'!$A$10:$E$860,4,FALSE),0)</f>
        <v>291500</v>
      </c>
      <c r="E163" s="26">
        <f>VLOOKUP(B163,'RECAUDO 2015'!$A$10:$D$854,4,FALSE)</f>
        <v>679700</v>
      </c>
      <c r="F163" s="26">
        <f t="shared" si="12"/>
        <v>330705.70291481254</v>
      </c>
      <c r="G163" s="26">
        <f t="shared" si="13"/>
        <v>388200</v>
      </c>
      <c r="H163" s="27">
        <f t="shared" si="14"/>
        <v>1.3317324185248713</v>
      </c>
      <c r="I163" s="26">
        <f t="shared" si="15"/>
        <v>348994.29708518746</v>
      </c>
      <c r="J163" s="27">
        <f t="shared" si="16"/>
        <v>1.0553017199557817</v>
      </c>
    </row>
    <row r="164" spans="2:10" hidden="1" outlineLevel="1" x14ac:dyDescent="0.25">
      <c r="B164" s="29">
        <f>IF('RECAUDO 2015'!B161=1,'RECAUDO 2015'!A161,0)</f>
        <v>101109</v>
      </c>
      <c r="C164" s="30" t="str">
        <f>VLOOKUP(B164,'RECAUDO 2015'!$A$10:$D$854,3,FALSE)</f>
        <v xml:space="preserve">NOCAIMA                                           </v>
      </c>
      <c r="D164" s="31">
        <f>IFERROR(VLOOKUP(B164,'RECAUDO 2014'!$A$10:$E$860,4,FALSE),0)</f>
        <v>3985600</v>
      </c>
      <c r="E164" s="31">
        <f>VLOOKUP(B164,'RECAUDO 2015'!$A$10:$D$854,4,FALSE)</f>
        <v>672800</v>
      </c>
      <c r="F164" s="31">
        <f t="shared" si="12"/>
        <v>4521648.8834898006</v>
      </c>
      <c r="G164" s="31">
        <f t="shared" si="13"/>
        <v>-3312800</v>
      </c>
      <c r="H164" s="32">
        <f t="shared" si="14"/>
        <v>-0.83119229225210756</v>
      </c>
      <c r="I164" s="31">
        <f t="shared" si="15"/>
        <v>-3848848.8834898006</v>
      </c>
      <c r="J164" s="32">
        <f t="shared" si="16"/>
        <v>-0.85120472258325064</v>
      </c>
    </row>
    <row r="165" spans="2:10" hidden="1" outlineLevel="1" x14ac:dyDescent="0.25">
      <c r="B165" s="24">
        <f>IF('RECAUDO 2015'!B162=1,'RECAUDO 2015'!A162,0)</f>
        <v>102086</v>
      </c>
      <c r="C165" s="25" t="str">
        <f>VLOOKUP(B165,'RECAUDO 2015'!$A$10:$D$854,3,FALSE)</f>
        <v xml:space="preserve">SANTA MARIA                                       </v>
      </c>
      <c r="D165" s="26">
        <f>IFERROR(VLOOKUP(B165,'RECAUDO 2014'!$A$10:$E$860,4,FALSE),0)</f>
        <v>491600</v>
      </c>
      <c r="E165" s="26">
        <f>VLOOKUP(B165,'RECAUDO 2015'!$A$10:$D$854,4,FALSE)</f>
        <v>609000</v>
      </c>
      <c r="F165" s="26">
        <f t="shared" si="12"/>
        <v>557718.43414381414</v>
      </c>
      <c r="G165" s="26">
        <f t="shared" si="13"/>
        <v>117400</v>
      </c>
      <c r="H165" s="27">
        <f t="shared" si="14"/>
        <v>0.23881204231082176</v>
      </c>
      <c r="I165" s="26">
        <f t="shared" si="15"/>
        <v>51281.565856185858</v>
      </c>
      <c r="J165" s="27">
        <f t="shared" si="16"/>
        <v>9.194884500260625E-2</v>
      </c>
    </row>
    <row r="166" spans="2:10" hidden="1" outlineLevel="1" x14ac:dyDescent="0.25">
      <c r="B166" s="29">
        <f>IF('RECAUDO 2015'!B163=1,'RECAUDO 2015'!A163,0)</f>
        <v>101127</v>
      </c>
      <c r="C166" s="30" t="str">
        <f>VLOOKUP(B166,'RECAUDO 2015'!$A$10:$D$854,3,FALSE)</f>
        <v xml:space="preserve">SESQUILE                                          </v>
      </c>
      <c r="D166" s="31">
        <f>IFERROR(VLOOKUP(B166,'RECAUDO 2014'!$A$10:$E$860,4,FALSE),0)</f>
        <v>347100</v>
      </c>
      <c r="E166" s="31">
        <f>VLOOKUP(B166,'RECAUDO 2015'!$A$10:$D$854,4,FALSE)</f>
        <v>602100</v>
      </c>
      <c r="F166" s="31">
        <f t="shared" si="12"/>
        <v>393783.70319633425</v>
      </c>
      <c r="G166" s="31">
        <f t="shared" si="13"/>
        <v>255000</v>
      </c>
      <c r="H166" s="32">
        <f t="shared" si="14"/>
        <v>0.7346585998271391</v>
      </c>
      <c r="I166" s="31">
        <f t="shared" si="15"/>
        <v>208316.29680366575</v>
      </c>
      <c r="J166" s="32">
        <f t="shared" si="16"/>
        <v>0.52901198072131139</v>
      </c>
    </row>
    <row r="167" spans="2:10" hidden="1" outlineLevel="1" x14ac:dyDescent="0.25">
      <c r="B167" s="24">
        <f>IF('RECAUDO 2015'!B164=1,'RECAUDO 2015'!A164,0)</f>
        <v>102110</v>
      </c>
      <c r="C167" s="25" t="str">
        <f>VLOOKUP(B167,'RECAUDO 2015'!$A$10:$D$854,3,FALSE)</f>
        <v xml:space="preserve">TOCA                                              </v>
      </c>
      <c r="D167" s="26">
        <f>IFERROR(VLOOKUP(B167,'RECAUDO 2014'!$A$10:$E$860,4,FALSE),0)</f>
        <v>380900</v>
      </c>
      <c r="E167" s="26">
        <f>VLOOKUP(B167,'RECAUDO 2015'!$A$10:$D$854,4,FALSE)</f>
        <v>593200</v>
      </c>
      <c r="F167" s="26">
        <f t="shared" si="12"/>
        <v>432129.68178474129</v>
      </c>
      <c r="G167" s="26">
        <f t="shared" si="13"/>
        <v>212300</v>
      </c>
      <c r="H167" s="27">
        <f t="shared" si="14"/>
        <v>0.55736413756891579</v>
      </c>
      <c r="I167" s="26">
        <f t="shared" si="15"/>
        <v>161070.31821525871</v>
      </c>
      <c r="J167" s="27">
        <f t="shared" si="16"/>
        <v>0.37273606744628429</v>
      </c>
    </row>
    <row r="168" spans="2:10" hidden="1" outlineLevel="1" x14ac:dyDescent="0.25">
      <c r="B168" s="29">
        <f>IF('RECAUDO 2015'!B165=1,'RECAUDO 2015'!A165,0)</f>
        <v>102092</v>
      </c>
      <c r="C168" s="30" t="str">
        <f>VLOOKUP(B168,'RECAUDO 2015'!$A$10:$D$854,3,FALSE)</f>
        <v xml:space="preserve">SIACHOQUE                                         </v>
      </c>
      <c r="D168" s="31">
        <f>IFERROR(VLOOKUP(B168,'RECAUDO 2014'!$A$10:$E$860,4,FALSE),0)</f>
        <v>538600</v>
      </c>
      <c r="E168" s="31">
        <f>VLOOKUP(B168,'RECAUDO 2015'!$A$10:$D$854,4,FALSE)</f>
        <v>553000</v>
      </c>
      <c r="F168" s="31">
        <f t="shared" si="12"/>
        <v>611039.76531704294</v>
      </c>
      <c r="G168" s="31">
        <f t="shared" si="13"/>
        <v>14400</v>
      </c>
      <c r="H168" s="32">
        <f t="shared" si="14"/>
        <v>2.6735982176011808E-2</v>
      </c>
      <c r="I168" s="31">
        <f t="shared" si="15"/>
        <v>-58039.76531704294</v>
      </c>
      <c r="J168" s="32">
        <f t="shared" si="16"/>
        <v>-9.4985250733933047E-2</v>
      </c>
    </row>
    <row r="169" spans="2:10" hidden="1" outlineLevel="1" x14ac:dyDescent="0.25">
      <c r="B169" s="24">
        <f>IF('RECAUDO 2015'!B166=1,'RECAUDO 2015'!A166,0)</f>
        <v>101066</v>
      </c>
      <c r="C169" s="25" t="str">
        <f>VLOOKUP(B169,'RECAUDO 2015'!$A$10:$D$854,3,FALSE)</f>
        <v xml:space="preserve">CHOACHI                                           </v>
      </c>
      <c r="D169" s="26">
        <f>IFERROR(VLOOKUP(B169,'RECAUDO 2014'!$A$10:$E$860,4,FALSE),0)</f>
        <v>483100</v>
      </c>
      <c r="E169" s="26">
        <f>VLOOKUP(B169,'RECAUDO 2015'!$A$10:$D$854,4,FALSE)</f>
        <v>488800</v>
      </c>
      <c r="F169" s="26">
        <f t="shared" si="12"/>
        <v>548075.21467631531</v>
      </c>
      <c r="G169" s="26">
        <f t="shared" si="13"/>
        <v>5700</v>
      </c>
      <c r="H169" s="27">
        <f t="shared" si="14"/>
        <v>1.1798799420409845E-2</v>
      </c>
      <c r="I169" s="26">
        <f t="shared" si="15"/>
        <v>-59275.214676315314</v>
      </c>
      <c r="J169" s="27">
        <f t="shared" si="16"/>
        <v>-0.10815160600050544</v>
      </c>
    </row>
    <row r="170" spans="2:10" hidden="1" outlineLevel="1" x14ac:dyDescent="0.25">
      <c r="B170" s="29">
        <f>IF('RECAUDO 2015'!B167=1,'RECAUDO 2015'!A167,0)</f>
        <v>102067</v>
      </c>
      <c r="C170" s="30" t="str">
        <f>VLOOKUP(B170,'RECAUDO 2015'!$A$10:$D$854,3,FALSE)</f>
        <v xml:space="preserve">PAUNA                                             </v>
      </c>
      <c r="D170" s="31">
        <f>IFERROR(VLOOKUP(B170,'RECAUDO 2014'!$A$10:$E$860,4,FALSE),0)</f>
        <v>251200</v>
      </c>
      <c r="E170" s="31">
        <f>VLOOKUP(B170,'RECAUDO 2015'!$A$10:$D$854,4,FALSE)</f>
        <v>477600</v>
      </c>
      <c r="F170" s="31">
        <f t="shared" si="12"/>
        <v>284985.4976747887</v>
      </c>
      <c r="G170" s="31">
        <f t="shared" si="13"/>
        <v>226400</v>
      </c>
      <c r="H170" s="32">
        <f t="shared" si="14"/>
        <v>0.90127388535031838</v>
      </c>
      <c r="I170" s="31">
        <f t="shared" si="15"/>
        <v>192614.5023252113</v>
      </c>
      <c r="J170" s="32">
        <f t="shared" si="16"/>
        <v>0.67587475116019213</v>
      </c>
    </row>
    <row r="171" spans="2:10" hidden="1" outlineLevel="1" x14ac:dyDescent="0.25">
      <c r="B171" s="24">
        <f>IF('RECAUDO 2015'!B168=1,'RECAUDO 2015'!A168,0)</f>
        <v>101065</v>
      </c>
      <c r="C171" s="25" t="str">
        <f>VLOOKUP(B171,'RECAUDO 2015'!$A$10:$D$854,3,FALSE)</f>
        <v xml:space="preserve">CHIPAQUE                                          </v>
      </c>
      <c r="D171" s="26">
        <f>IFERROR(VLOOKUP(B171,'RECAUDO 2014'!$A$10:$E$860,4,FALSE),0)</f>
        <v>796800</v>
      </c>
      <c r="E171" s="26">
        <f>VLOOKUP(B171,'RECAUDO 2015'!$A$10:$D$854,4,FALSE)</f>
        <v>455100</v>
      </c>
      <c r="F171" s="26">
        <f t="shared" si="12"/>
        <v>903966.73784741887</v>
      </c>
      <c r="G171" s="26">
        <f t="shared" si="13"/>
        <v>-341700</v>
      </c>
      <c r="H171" s="27">
        <f t="shared" si="14"/>
        <v>-0.42884036144578308</v>
      </c>
      <c r="I171" s="26">
        <f t="shared" si="15"/>
        <v>-448866.73784741887</v>
      </c>
      <c r="J171" s="27">
        <f t="shared" si="16"/>
        <v>-0.49655227239476518</v>
      </c>
    </row>
    <row r="172" spans="2:10" hidden="1" outlineLevel="1" x14ac:dyDescent="0.25">
      <c r="B172" s="29">
        <f>IF('RECAUDO 2015'!B169=1,'RECAUDO 2015'!A169,0)</f>
        <v>101087</v>
      </c>
      <c r="C172" s="30" t="str">
        <f>VLOOKUP(B172,'RECAUDO 2015'!$A$10:$D$854,3,FALSE)</f>
        <v xml:space="preserve">GUATAQUI                                          </v>
      </c>
      <c r="D172" s="31">
        <f>IFERROR(VLOOKUP(B172,'RECAUDO 2014'!$A$10:$E$860,4,FALSE),0)</f>
        <v>259700</v>
      </c>
      <c r="E172" s="31">
        <f>VLOOKUP(B172,'RECAUDO 2015'!$A$10:$D$854,4,FALSE)</f>
        <v>447600</v>
      </c>
      <c r="F172" s="31">
        <f t="shared" si="12"/>
        <v>294628.71714228753</v>
      </c>
      <c r="G172" s="31">
        <f t="shared" si="13"/>
        <v>187900</v>
      </c>
      <c r="H172" s="32">
        <f t="shared" si="14"/>
        <v>0.72352714670773977</v>
      </c>
      <c r="I172" s="31">
        <f t="shared" si="15"/>
        <v>152971.28285771247</v>
      </c>
      <c r="J172" s="32">
        <f t="shared" si="16"/>
        <v>0.51920017960719278</v>
      </c>
    </row>
    <row r="173" spans="2:10" hidden="1" outlineLevel="1" x14ac:dyDescent="0.25">
      <c r="B173" s="24">
        <f>IF('RECAUDO 2015'!B170=1,'RECAUDO 2015'!A170,0)</f>
        <v>102111</v>
      </c>
      <c r="C173" s="25" t="str">
        <f>VLOOKUP(B173,'RECAUDO 2015'!$A$10:$D$854,3,FALSE)</f>
        <v xml:space="preserve">TOGUI                                             </v>
      </c>
      <c r="D173" s="26">
        <f>IFERROR(VLOOKUP(B173,'RECAUDO 2014'!$A$10:$E$860,4,FALSE),0)</f>
        <v>72500</v>
      </c>
      <c r="E173" s="26">
        <f>VLOOKUP(B173,'RECAUDO 2015'!$A$10:$D$854,4,FALSE)</f>
        <v>420000</v>
      </c>
      <c r="F173" s="26">
        <f t="shared" si="12"/>
        <v>82250.989575725238</v>
      </c>
      <c r="G173" s="26">
        <f t="shared" si="13"/>
        <v>347500</v>
      </c>
      <c r="H173" s="27">
        <f t="shared" si="14"/>
        <v>4.7931034482758621</v>
      </c>
      <c r="I173" s="26">
        <f t="shared" si="15"/>
        <v>337749.01042427478</v>
      </c>
      <c r="J173" s="27">
        <f t="shared" si="16"/>
        <v>4.1063215429563016</v>
      </c>
    </row>
    <row r="174" spans="2:10" hidden="1" outlineLevel="1" x14ac:dyDescent="0.25">
      <c r="B174" s="29">
        <f>IF('RECAUDO 2015'!B171=1,'RECAUDO 2015'!A171,0)</f>
        <v>102035</v>
      </c>
      <c r="C174" s="30" t="str">
        <f>VLOOKUP(B174,'RECAUDO 2015'!$A$10:$D$854,3,FALSE)</f>
        <v xml:space="preserve">FLORESTA                                          </v>
      </c>
      <c r="D174" s="31">
        <f>IFERROR(VLOOKUP(B174,'RECAUDO 2014'!$A$10:$E$860,4,FALSE),0)</f>
        <v>318000</v>
      </c>
      <c r="E174" s="31">
        <f>VLOOKUP(B174,'RECAUDO 2015'!$A$10:$D$854,4,FALSE)</f>
        <v>416100</v>
      </c>
      <c r="F174" s="31">
        <f t="shared" si="12"/>
        <v>360769.85772525001</v>
      </c>
      <c r="G174" s="31">
        <f t="shared" si="13"/>
        <v>98100</v>
      </c>
      <c r="H174" s="32">
        <f t="shared" si="14"/>
        <v>0.30849056603773595</v>
      </c>
      <c r="I174" s="31">
        <f t="shared" si="15"/>
        <v>55330.142274749989</v>
      </c>
      <c r="J174" s="32">
        <f t="shared" si="16"/>
        <v>0.15336686557912915</v>
      </c>
    </row>
    <row r="175" spans="2:10" hidden="1" outlineLevel="1" x14ac:dyDescent="0.25">
      <c r="B175" s="24">
        <f>IF('RECAUDO 2015'!B172=1,'RECAUDO 2015'!A172,0)</f>
        <v>102097</v>
      </c>
      <c r="C175" s="25" t="str">
        <f>VLOOKUP(B175,'RECAUDO 2015'!$A$10:$D$854,3,FALSE)</f>
        <v xml:space="preserve">SOMONDOCO                                         </v>
      </c>
      <c r="D175" s="26">
        <f>IFERROR(VLOOKUP(B175,'RECAUDO 2014'!$A$10:$E$860,4,FALSE),0)</f>
        <v>166800</v>
      </c>
      <c r="E175" s="26">
        <f>VLOOKUP(B175,'RECAUDO 2015'!$A$10:$D$854,4,FALSE)</f>
        <v>406200</v>
      </c>
      <c r="F175" s="26">
        <f t="shared" si="12"/>
        <v>189234.0008445651</v>
      </c>
      <c r="G175" s="26">
        <f t="shared" si="13"/>
        <v>239400</v>
      </c>
      <c r="H175" s="27">
        <f t="shared" si="14"/>
        <v>1.435251798561151</v>
      </c>
      <c r="I175" s="26">
        <f t="shared" si="15"/>
        <v>216965.9991554349</v>
      </c>
      <c r="J175" s="27">
        <f t="shared" si="16"/>
        <v>1.1465487078807186</v>
      </c>
    </row>
    <row r="176" spans="2:10" hidden="1" outlineLevel="1" x14ac:dyDescent="0.25">
      <c r="B176" s="29">
        <f>IF('RECAUDO 2015'!B173=1,'RECAUDO 2015'!A173,0)</f>
        <v>102063</v>
      </c>
      <c r="C176" s="30" t="str">
        <f>VLOOKUP(B176,'RECAUDO 2015'!$A$10:$D$854,3,FALSE)</f>
        <v xml:space="preserve">PAEZ                                              </v>
      </c>
      <c r="D176" s="31">
        <f>IFERROR(VLOOKUP(B176,'RECAUDO 2014'!$A$10:$E$860,4,FALSE),0)</f>
        <v>0</v>
      </c>
      <c r="E176" s="31">
        <f>VLOOKUP(B176,'RECAUDO 2015'!$A$10:$D$854,4,FALSE)</f>
        <v>382200</v>
      </c>
      <c r="F176" s="31">
        <f t="shared" si="12"/>
        <v>0</v>
      </c>
      <c r="G176" s="31">
        <f t="shared" si="13"/>
        <v>382200</v>
      </c>
      <c r="H176" s="32">
        <f t="shared" si="14"/>
        <v>1</v>
      </c>
      <c r="I176" s="31">
        <f t="shared" si="15"/>
        <v>382200</v>
      </c>
      <c r="J176" s="32">
        <f t="shared" si="16"/>
        <v>1</v>
      </c>
    </row>
    <row r="177" spans="2:10" hidden="1" outlineLevel="1" x14ac:dyDescent="0.25">
      <c r="B177" s="24">
        <f>IF('RECAUDO 2015'!B174=1,'RECAUDO 2015'!A174,0)</f>
        <v>102023</v>
      </c>
      <c r="C177" s="25" t="str">
        <f>VLOOKUP(B177,'RECAUDO 2015'!$A$10:$D$854,3,FALSE)</f>
        <v xml:space="preserve">CIENAGA                                           </v>
      </c>
      <c r="D177" s="26">
        <f>IFERROR(VLOOKUP(B177,'RECAUDO 2014'!$A$10:$E$860,4,FALSE),0)</f>
        <v>102500</v>
      </c>
      <c r="E177" s="26">
        <f>VLOOKUP(B177,'RECAUDO 2015'!$A$10:$D$854,4,FALSE)</f>
        <v>378400</v>
      </c>
      <c r="F177" s="26">
        <f t="shared" si="12"/>
        <v>116285.88181395637</v>
      </c>
      <c r="G177" s="26">
        <f t="shared" si="13"/>
        <v>275900</v>
      </c>
      <c r="H177" s="27">
        <f t="shared" si="14"/>
        <v>2.6917073170731709</v>
      </c>
      <c r="I177" s="26">
        <f t="shared" si="15"/>
        <v>262114.11818604363</v>
      </c>
      <c r="J177" s="27">
        <f t="shared" si="16"/>
        <v>2.2540493660734771</v>
      </c>
    </row>
    <row r="178" spans="2:10" hidden="1" outlineLevel="1" x14ac:dyDescent="0.25">
      <c r="B178" s="29">
        <f>IF('RECAUDO 2015'!B175=1,'RECAUDO 2015'!A175,0)</f>
        <v>101090</v>
      </c>
      <c r="C178" s="30" t="str">
        <f>VLOOKUP(B178,'RECAUDO 2015'!$A$10:$D$854,3,FALSE)</f>
        <v xml:space="preserve">GUAYABETAL                                        </v>
      </c>
      <c r="D178" s="31">
        <f>IFERROR(VLOOKUP(B178,'RECAUDO 2014'!$A$10:$E$860,4,FALSE),0)</f>
        <v>55400</v>
      </c>
      <c r="E178" s="31">
        <f>VLOOKUP(B178,'RECAUDO 2015'!$A$10:$D$854,4,FALSE)</f>
        <v>373100</v>
      </c>
      <c r="F178" s="31">
        <f t="shared" si="12"/>
        <v>62851.100999933493</v>
      </c>
      <c r="G178" s="31">
        <f t="shared" si="13"/>
        <v>317700</v>
      </c>
      <c r="H178" s="32">
        <f t="shared" si="14"/>
        <v>5.7346570397111911</v>
      </c>
      <c r="I178" s="31">
        <f t="shared" si="15"/>
        <v>310248.89900006651</v>
      </c>
      <c r="J178" s="32">
        <f t="shared" si="16"/>
        <v>4.9362524134683783</v>
      </c>
    </row>
    <row r="179" spans="2:10" hidden="1" outlineLevel="1" x14ac:dyDescent="0.25">
      <c r="B179" s="24">
        <f>IF('RECAUDO 2015'!B176=1,'RECAUDO 2015'!A176,0)</f>
        <v>102051</v>
      </c>
      <c r="C179" s="25" t="str">
        <f>VLOOKUP(B179,'RECAUDO 2015'!$A$10:$D$854,3,FALSE)</f>
        <v xml:space="preserve">MARIPI                                            </v>
      </c>
      <c r="D179" s="26">
        <f>IFERROR(VLOOKUP(B179,'RECAUDO 2014'!$A$10:$E$860,4,FALSE),0)</f>
        <v>322200</v>
      </c>
      <c r="E179" s="26">
        <f>VLOOKUP(B179,'RECAUDO 2015'!$A$10:$D$854,4,FALSE)</f>
        <v>314700</v>
      </c>
      <c r="F179" s="26">
        <f t="shared" si="12"/>
        <v>365534.74263860239</v>
      </c>
      <c r="G179" s="26">
        <f t="shared" si="13"/>
        <v>-7500</v>
      </c>
      <c r="H179" s="27">
        <f t="shared" si="14"/>
        <v>-2.3277467411545572E-2</v>
      </c>
      <c r="I179" s="26">
        <f t="shared" si="15"/>
        <v>-50834.742638602387</v>
      </c>
      <c r="J179" s="27">
        <f t="shared" si="16"/>
        <v>-0.13906952392993677</v>
      </c>
    </row>
    <row r="180" spans="2:10" hidden="1" outlineLevel="1" x14ac:dyDescent="0.25">
      <c r="B180" s="29">
        <f>IF('RECAUDO 2015'!B177=1,'RECAUDO 2015'!A177,0)</f>
        <v>102094</v>
      </c>
      <c r="C180" s="30" t="str">
        <f>VLOOKUP(B180,'RECAUDO 2015'!$A$10:$D$854,3,FALSE)</f>
        <v xml:space="preserve">SOCHA                                             </v>
      </c>
      <c r="D180" s="31">
        <f>IFERROR(VLOOKUP(B180,'RECAUDO 2014'!$A$10:$E$860,4,FALSE),0)</f>
        <v>237200</v>
      </c>
      <c r="E180" s="31">
        <f>VLOOKUP(B180,'RECAUDO 2015'!$A$10:$D$854,4,FALSE)</f>
        <v>311300</v>
      </c>
      <c r="F180" s="31">
        <f t="shared" si="12"/>
        <v>269102.54796361417</v>
      </c>
      <c r="G180" s="31">
        <f t="shared" si="13"/>
        <v>74100</v>
      </c>
      <c r="H180" s="32">
        <f t="shared" si="14"/>
        <v>0.31239460370994943</v>
      </c>
      <c r="I180" s="31">
        <f t="shared" si="15"/>
        <v>42197.452036385832</v>
      </c>
      <c r="J180" s="32">
        <f t="shared" si="16"/>
        <v>0.15680807318885526</v>
      </c>
    </row>
    <row r="181" spans="2:10" hidden="1" outlineLevel="1" x14ac:dyDescent="0.25">
      <c r="B181" s="24">
        <f>IF('RECAUDO 2015'!B178=1,'RECAUDO 2015'!A178,0)</f>
        <v>101097</v>
      </c>
      <c r="C181" s="25" t="str">
        <f>VLOOKUP(B181,'RECAUDO 2015'!$A$10:$D$854,3,FALSE)</f>
        <v xml:space="preserve">LA PEÐA                                           </v>
      </c>
      <c r="D181" s="26">
        <f>IFERROR(VLOOKUP(B181,'RECAUDO 2014'!$A$10:$E$860,4,FALSE),0)</f>
        <v>400400</v>
      </c>
      <c r="E181" s="26">
        <f>VLOOKUP(B181,'RECAUDO 2015'!$A$10:$D$854,4,FALSE)</f>
        <v>310800</v>
      </c>
      <c r="F181" s="26">
        <f t="shared" si="12"/>
        <v>454252.36173959152</v>
      </c>
      <c r="G181" s="26">
        <f t="shared" si="13"/>
        <v>-89600</v>
      </c>
      <c r="H181" s="27">
        <f t="shared" si="14"/>
        <v>-0.22377622377622375</v>
      </c>
      <c r="I181" s="26">
        <f t="shared" si="15"/>
        <v>-143452.36173959152</v>
      </c>
      <c r="J181" s="27">
        <f t="shared" si="16"/>
        <v>-0.3157988242267592</v>
      </c>
    </row>
    <row r="182" spans="2:10" hidden="1" outlineLevel="1" x14ac:dyDescent="0.25">
      <c r="B182" s="29">
        <f>IF('RECAUDO 2015'!B179=1,'RECAUDO 2015'!A179,0)</f>
        <v>101077</v>
      </c>
      <c r="C182" s="30" t="str">
        <f>VLOOKUP(B182,'RECAUDO 2015'!$A$10:$D$854,3,FALSE)</f>
        <v xml:space="preserve">FUQUENE                                           </v>
      </c>
      <c r="D182" s="31">
        <f>IFERROR(VLOOKUP(B182,'RECAUDO 2014'!$A$10:$E$860,4,FALSE),0)</f>
        <v>108800</v>
      </c>
      <c r="E182" s="31">
        <f>VLOOKUP(B182,'RECAUDO 2015'!$A$10:$D$854,4,FALSE)</f>
        <v>307600</v>
      </c>
      <c r="F182" s="31">
        <f t="shared" si="12"/>
        <v>123433.20918398492</v>
      </c>
      <c r="G182" s="31">
        <f t="shared" si="13"/>
        <v>198800</v>
      </c>
      <c r="H182" s="32">
        <f t="shared" si="14"/>
        <v>1.8272058823529411</v>
      </c>
      <c r="I182" s="31">
        <f t="shared" si="15"/>
        <v>184166.7908160151</v>
      </c>
      <c r="J182" s="32">
        <f t="shared" si="16"/>
        <v>1.4920359928542646</v>
      </c>
    </row>
    <row r="183" spans="2:10" hidden="1" outlineLevel="1" x14ac:dyDescent="0.25">
      <c r="B183" s="24">
        <f>IF('RECAUDO 2015'!B180=1,'RECAUDO 2015'!A180,0)</f>
        <v>102013</v>
      </c>
      <c r="C183" s="25" t="str">
        <f>VLOOKUP(B183,'RECAUDO 2015'!$A$10:$D$854,3,FALSE)</f>
        <v xml:space="preserve">CALDAS                                            </v>
      </c>
      <c r="D183" s="26">
        <f>IFERROR(VLOOKUP(B183,'RECAUDO 2014'!$A$10:$E$860,4,FALSE),0)</f>
        <v>177700</v>
      </c>
      <c r="E183" s="26">
        <f>VLOOKUP(B183,'RECAUDO 2015'!$A$10:$D$854,4,FALSE)</f>
        <v>303200</v>
      </c>
      <c r="F183" s="26">
        <f t="shared" si="12"/>
        <v>201600.0116911224</v>
      </c>
      <c r="G183" s="26">
        <f t="shared" si="13"/>
        <v>125500</v>
      </c>
      <c r="H183" s="27">
        <f t="shared" si="14"/>
        <v>0.70624648283624092</v>
      </c>
      <c r="I183" s="26">
        <f t="shared" si="15"/>
        <v>101599.9883088776</v>
      </c>
      <c r="J183" s="27">
        <f t="shared" si="16"/>
        <v>0.50396816675061551</v>
      </c>
    </row>
    <row r="184" spans="2:10" hidden="1" outlineLevel="1" x14ac:dyDescent="0.25">
      <c r="B184" s="29">
        <f>IF('RECAUDO 2015'!B181=1,'RECAUDO 2015'!A181,0)</f>
        <v>102016</v>
      </c>
      <c r="C184" s="30" t="str">
        <f>VLOOKUP(B184,'RECAUDO 2015'!$A$10:$D$854,3,FALSE)</f>
        <v xml:space="preserve">CHINAVITA                                         </v>
      </c>
      <c r="D184" s="31">
        <f>IFERROR(VLOOKUP(B184,'RECAUDO 2014'!$A$10:$E$860,4,FALSE),0)</f>
        <v>522200</v>
      </c>
      <c r="E184" s="31">
        <f>VLOOKUP(B184,'RECAUDO 2015'!$A$10:$D$854,4,FALSE)</f>
        <v>299800</v>
      </c>
      <c r="F184" s="31">
        <f t="shared" si="12"/>
        <v>592434.02422680997</v>
      </c>
      <c r="G184" s="31">
        <f t="shared" si="13"/>
        <v>-222400</v>
      </c>
      <c r="H184" s="32">
        <f t="shared" si="14"/>
        <v>-0.42589046342397552</v>
      </c>
      <c r="I184" s="31">
        <f t="shared" si="15"/>
        <v>-292634.02422680997</v>
      </c>
      <c r="J184" s="32">
        <f t="shared" si="16"/>
        <v>-0.49395208961660975</v>
      </c>
    </row>
    <row r="185" spans="2:10" hidden="1" outlineLevel="1" x14ac:dyDescent="0.25">
      <c r="B185" s="24">
        <f>IF('RECAUDO 2015'!B182=1,'RECAUDO 2015'!A182,0)</f>
        <v>101079</v>
      </c>
      <c r="C185" s="25" t="str">
        <f>VLOOKUP(B185,'RECAUDO 2015'!$A$10:$D$854,3,FALSE)</f>
        <v xml:space="preserve">GACHALA                                           </v>
      </c>
      <c r="D185" s="26">
        <f>IFERROR(VLOOKUP(B185,'RECAUDO 2014'!$A$10:$E$860,4,FALSE),0)</f>
        <v>258000</v>
      </c>
      <c r="E185" s="26">
        <f>VLOOKUP(B185,'RECAUDO 2015'!$A$10:$D$854,4,FALSE)</f>
        <v>267400</v>
      </c>
      <c r="F185" s="26">
        <f t="shared" si="12"/>
        <v>292700.07324878772</v>
      </c>
      <c r="G185" s="26">
        <f t="shared" si="13"/>
        <v>9400</v>
      </c>
      <c r="H185" s="27">
        <f t="shared" si="14"/>
        <v>3.6434108527131803E-2</v>
      </c>
      <c r="I185" s="26">
        <f t="shared" si="15"/>
        <v>-25300.073248787725</v>
      </c>
      <c r="J185" s="27">
        <f t="shared" si="16"/>
        <v>-8.6436853151325654E-2</v>
      </c>
    </row>
    <row r="186" spans="2:10" hidden="1" outlineLevel="1" x14ac:dyDescent="0.25">
      <c r="B186" s="29">
        <f>IF('RECAUDO 2015'!B183=1,'RECAUDO 2015'!A183,0)</f>
        <v>101105</v>
      </c>
      <c r="C186" s="30" t="str">
        <f>VLOOKUP(B186,'RECAUDO 2015'!$A$10:$D$854,3,FALSE)</f>
        <v xml:space="preserve">NARIÐO                                            </v>
      </c>
      <c r="D186" s="31">
        <f>IFERROR(VLOOKUP(B186,'RECAUDO 2014'!$A$10:$E$860,4,FALSE),0)</f>
        <v>129100</v>
      </c>
      <c r="E186" s="31">
        <f>VLOOKUP(B186,'RECAUDO 2015'!$A$10:$D$854,4,FALSE)</f>
        <v>259900</v>
      </c>
      <c r="F186" s="31">
        <f t="shared" si="12"/>
        <v>146463.48626518797</v>
      </c>
      <c r="G186" s="31">
        <f t="shared" si="13"/>
        <v>130800</v>
      </c>
      <c r="H186" s="32">
        <f t="shared" si="14"/>
        <v>1.0131680867544541</v>
      </c>
      <c r="I186" s="31">
        <f t="shared" si="15"/>
        <v>113436.51373481203</v>
      </c>
      <c r="J186" s="32">
        <f t="shared" si="16"/>
        <v>0.77450371165836485</v>
      </c>
    </row>
    <row r="187" spans="2:10" hidden="1" outlineLevel="1" x14ac:dyDescent="0.25">
      <c r="B187" s="24">
        <f>IF('RECAUDO 2015'!B184=1,'RECAUDO 2015'!A184,0)</f>
        <v>102015</v>
      </c>
      <c r="C187" s="25" t="str">
        <f>VLOOKUP(B187,'RECAUDO 2015'!$A$10:$D$854,3,FALSE)</f>
        <v xml:space="preserve">CERINZA                                           </v>
      </c>
      <c r="D187" s="26">
        <f>IFERROR(VLOOKUP(B187,'RECAUDO 2014'!$A$10:$E$860,4,FALSE),0)</f>
        <v>0</v>
      </c>
      <c r="E187" s="26">
        <f>VLOOKUP(B187,'RECAUDO 2015'!$A$10:$D$854,4,FALSE)</f>
        <v>246200</v>
      </c>
      <c r="F187" s="26">
        <f t="shared" si="12"/>
        <v>0</v>
      </c>
      <c r="G187" s="26">
        <f t="shared" si="13"/>
        <v>246200</v>
      </c>
      <c r="H187" s="27">
        <f t="shared" si="14"/>
        <v>1</v>
      </c>
      <c r="I187" s="26">
        <f t="shared" si="15"/>
        <v>246200</v>
      </c>
      <c r="J187" s="27">
        <f t="shared" si="16"/>
        <v>1</v>
      </c>
    </row>
    <row r="188" spans="2:10" hidden="1" outlineLevel="1" x14ac:dyDescent="0.25">
      <c r="B188" s="29">
        <f>IF('RECAUDO 2015'!B185=1,'RECAUDO 2015'!A185,0)</f>
        <v>102046</v>
      </c>
      <c r="C188" s="30" t="str">
        <f>VLOOKUP(B188,'RECAUDO 2015'!$A$10:$D$854,3,FALSE)</f>
        <v xml:space="preserve">LA CAPILLA                                        </v>
      </c>
      <c r="D188" s="31">
        <f>IFERROR(VLOOKUP(B188,'RECAUDO 2014'!$A$10:$E$860,4,FALSE),0)</f>
        <v>178300</v>
      </c>
      <c r="E188" s="31">
        <f>VLOOKUP(B188,'RECAUDO 2015'!$A$10:$D$854,4,FALSE)</f>
        <v>237300</v>
      </c>
      <c r="F188" s="31">
        <f t="shared" si="12"/>
        <v>202280.70953588703</v>
      </c>
      <c r="G188" s="31">
        <f t="shared" si="13"/>
        <v>59000</v>
      </c>
      <c r="H188" s="32">
        <f t="shared" si="14"/>
        <v>0.33090297251822776</v>
      </c>
      <c r="I188" s="31">
        <f t="shared" si="15"/>
        <v>35019.290464112972</v>
      </c>
      <c r="J188" s="32">
        <f t="shared" si="16"/>
        <v>0.17312224455046277</v>
      </c>
    </row>
    <row r="189" spans="2:10" hidden="1" outlineLevel="1" x14ac:dyDescent="0.25">
      <c r="B189" s="24">
        <f>IF('RECAUDO 2015'!B186=1,'RECAUDO 2015'!A186,0)</f>
        <v>103035</v>
      </c>
      <c r="C189" s="25" t="str">
        <f>VLOOKUP(B189,'RECAUDO 2015'!$A$10:$D$854,3,FALSE)</f>
        <v xml:space="preserve">EL DORADO                                         </v>
      </c>
      <c r="D189" s="26">
        <f>IFERROR(VLOOKUP(B189,'RECAUDO 2014'!$A$10:$E$860,4,FALSE),0)</f>
        <v>0</v>
      </c>
      <c r="E189" s="26">
        <f>VLOOKUP(B189,'RECAUDO 2015'!$A$10:$D$854,4,FALSE)</f>
        <v>216000</v>
      </c>
      <c r="F189" s="26">
        <f t="shared" si="12"/>
        <v>0</v>
      </c>
      <c r="G189" s="26">
        <f t="shared" si="13"/>
        <v>216000</v>
      </c>
      <c r="H189" s="27">
        <f t="shared" si="14"/>
        <v>1</v>
      </c>
      <c r="I189" s="26">
        <f t="shared" si="15"/>
        <v>216000</v>
      </c>
      <c r="J189" s="27">
        <f t="shared" si="16"/>
        <v>1</v>
      </c>
    </row>
    <row r="190" spans="2:10" hidden="1" outlineLevel="1" x14ac:dyDescent="0.25">
      <c r="B190" s="29">
        <f>IF('RECAUDO 2015'!B187=1,'RECAUDO 2015'!A187,0)</f>
        <v>132009</v>
      </c>
      <c r="C190" s="30" t="str">
        <f>VLOOKUP(B190,'RECAUDO 2015'!$A$10:$D$854,3,FALSE)</f>
        <v xml:space="preserve">OROCUE                                            </v>
      </c>
      <c r="D190" s="31">
        <f>IFERROR(VLOOKUP(B190,'RECAUDO 2014'!$A$10:$E$860,4,FALSE),0)</f>
        <v>1112100</v>
      </c>
      <c r="E190" s="31">
        <f>VLOOKUP(B190,'RECAUDO 2015'!$A$10:$D$854,4,FALSE)</f>
        <v>212700</v>
      </c>
      <c r="F190" s="31">
        <f t="shared" si="12"/>
        <v>1261673.4552712282</v>
      </c>
      <c r="G190" s="31">
        <f t="shared" si="13"/>
        <v>-899400</v>
      </c>
      <c r="H190" s="32">
        <f t="shared" si="14"/>
        <v>-0.80874022120312916</v>
      </c>
      <c r="I190" s="31">
        <f t="shared" si="15"/>
        <v>-1048973.4552712282</v>
      </c>
      <c r="J190" s="32">
        <f t="shared" si="16"/>
        <v>-0.83141438134301171</v>
      </c>
    </row>
    <row r="191" spans="2:10" hidden="1" outlineLevel="1" x14ac:dyDescent="0.25">
      <c r="B191" s="24">
        <f>IF('RECAUDO 2015'!B188=1,'RECAUDO 2015'!A188,0)</f>
        <v>102002</v>
      </c>
      <c r="C191" s="25" t="str">
        <f>VLOOKUP(B191,'RECAUDO 2015'!$A$10:$D$854,3,FALSE)</f>
        <v xml:space="preserve">ALMEIDA                                           </v>
      </c>
      <c r="D191" s="26">
        <f>IFERROR(VLOOKUP(B191,'RECAUDO 2014'!$A$10:$E$860,4,FALSE),0)</f>
        <v>311100</v>
      </c>
      <c r="E191" s="26">
        <f>VLOOKUP(B191,'RECAUDO 2015'!$A$10:$D$854,4,FALSE)</f>
        <v>196700</v>
      </c>
      <c r="F191" s="26">
        <f t="shared" si="12"/>
        <v>352941.83251045685</v>
      </c>
      <c r="G191" s="26">
        <f t="shared" si="13"/>
        <v>-114400</v>
      </c>
      <c r="H191" s="27">
        <f t="shared" si="14"/>
        <v>-0.36772741883638704</v>
      </c>
      <c r="I191" s="26">
        <f t="shared" si="15"/>
        <v>-156241.83251045685</v>
      </c>
      <c r="J191" s="27">
        <f t="shared" si="16"/>
        <v>-0.44268436926027399</v>
      </c>
    </row>
    <row r="192" spans="2:10" hidden="1" outlineLevel="1" x14ac:dyDescent="0.25">
      <c r="B192" s="29">
        <f>IF('RECAUDO 2015'!B189=1,'RECAUDO 2015'!A189,0)</f>
        <v>103019</v>
      </c>
      <c r="C192" s="30" t="str">
        <f>VLOOKUP(B192,'RECAUDO 2015'!$A$10:$D$854,3,FALSE)</f>
        <v xml:space="preserve">PUERTO RICO                                       </v>
      </c>
      <c r="D192" s="31">
        <f>IFERROR(VLOOKUP(B192,'RECAUDO 2014'!$A$10:$E$860,4,FALSE),0)</f>
        <v>90300</v>
      </c>
      <c r="E192" s="31">
        <f>VLOOKUP(B192,'RECAUDO 2015'!$A$10:$D$854,4,FALSE)</f>
        <v>191100</v>
      </c>
      <c r="F192" s="31">
        <f t="shared" si="12"/>
        <v>102445.02563707571</v>
      </c>
      <c r="G192" s="31">
        <f t="shared" si="13"/>
        <v>100800</v>
      </c>
      <c r="H192" s="32">
        <f t="shared" si="14"/>
        <v>1.1162790697674421</v>
      </c>
      <c r="I192" s="31">
        <f t="shared" si="15"/>
        <v>88654.974362924288</v>
      </c>
      <c r="J192" s="32">
        <f t="shared" si="16"/>
        <v>0.86539071869624595</v>
      </c>
    </row>
    <row r="193" spans="2:10" hidden="1" outlineLevel="1" x14ac:dyDescent="0.25">
      <c r="B193" s="24">
        <f>IF('RECAUDO 2015'!B190=1,'RECAUDO 2015'!A190,0)</f>
        <v>102078</v>
      </c>
      <c r="C193" s="25" t="str">
        <f>VLOOKUP(B193,'RECAUDO 2015'!$A$10:$D$854,3,FALSE)</f>
        <v xml:space="preserve">SACHICA                                           </v>
      </c>
      <c r="D193" s="26">
        <f>IFERROR(VLOOKUP(B193,'RECAUDO 2014'!$A$10:$E$860,4,FALSE),0)</f>
        <v>418100</v>
      </c>
      <c r="E193" s="26">
        <f>VLOOKUP(B193,'RECAUDO 2015'!$A$10:$D$854,4,FALSE)</f>
        <v>190800</v>
      </c>
      <c r="F193" s="26">
        <f t="shared" si="12"/>
        <v>474332.94816014788</v>
      </c>
      <c r="G193" s="26">
        <f t="shared" si="13"/>
        <v>-227300</v>
      </c>
      <c r="H193" s="27">
        <f t="shared" si="14"/>
        <v>-0.54364984453480036</v>
      </c>
      <c r="I193" s="26">
        <f t="shared" si="15"/>
        <v>-283532.94816014788</v>
      </c>
      <c r="J193" s="27">
        <f t="shared" si="16"/>
        <v>-0.59775090315762625</v>
      </c>
    </row>
    <row r="194" spans="2:10" hidden="1" outlineLevel="1" x14ac:dyDescent="0.25">
      <c r="B194" s="29">
        <f>IF('RECAUDO 2015'!B191=1,'RECAUDO 2015'!A191,0)</f>
        <v>102103</v>
      </c>
      <c r="C194" s="30" t="str">
        <f>VLOOKUP(B194,'RECAUDO 2015'!$A$10:$D$854,3,FALSE)</f>
        <v xml:space="preserve">SUTATENZA                                         </v>
      </c>
      <c r="D194" s="31">
        <f>IFERROR(VLOOKUP(B194,'RECAUDO 2014'!$A$10:$E$860,4,FALSE),0)</f>
        <v>206600</v>
      </c>
      <c r="E194" s="31">
        <f>VLOOKUP(B194,'RECAUDO 2015'!$A$10:$D$854,4,FALSE)</f>
        <v>190000</v>
      </c>
      <c r="F194" s="31">
        <f t="shared" si="12"/>
        <v>234386.9578806184</v>
      </c>
      <c r="G194" s="31">
        <f t="shared" si="13"/>
        <v>-16600</v>
      </c>
      <c r="H194" s="32">
        <f t="shared" si="14"/>
        <v>-8.0348499515972893E-2</v>
      </c>
      <c r="I194" s="31">
        <f t="shared" si="15"/>
        <v>-44386.9578806184</v>
      </c>
      <c r="J194" s="32">
        <f t="shared" si="16"/>
        <v>-0.18937469167216314</v>
      </c>
    </row>
    <row r="195" spans="2:10" hidden="1" outlineLevel="1" x14ac:dyDescent="0.25">
      <c r="B195" s="24">
        <f>IF('RECAUDO 2015'!B192=1,'RECAUDO 2015'!A192,0)</f>
        <v>102010</v>
      </c>
      <c r="C195" s="25" t="str">
        <f>VLOOKUP(B195,'RECAUDO 2015'!$A$10:$D$854,3,FALSE)</f>
        <v xml:space="preserve">BRICEO                                            </v>
      </c>
      <c r="D195" s="26">
        <f>IFERROR(VLOOKUP(B195,'RECAUDO 2014'!$A$10:$E$860,4,FALSE),0)</f>
        <v>141800</v>
      </c>
      <c r="E195" s="26">
        <f>VLOOKUP(B195,'RECAUDO 2015'!$A$10:$D$854,4,FALSE)</f>
        <v>188600</v>
      </c>
      <c r="F195" s="26">
        <f t="shared" si="12"/>
        <v>160871.59064603917</v>
      </c>
      <c r="G195" s="26">
        <f t="shared" si="13"/>
        <v>46800</v>
      </c>
      <c r="H195" s="27">
        <f t="shared" si="14"/>
        <v>0.33004231311706622</v>
      </c>
      <c r="I195" s="26">
        <f t="shared" si="15"/>
        <v>27728.409353960829</v>
      </c>
      <c r="J195" s="27">
        <f t="shared" si="16"/>
        <v>0.17236361773142894</v>
      </c>
    </row>
    <row r="196" spans="2:10" hidden="1" outlineLevel="1" x14ac:dyDescent="0.25">
      <c r="B196" s="29">
        <f>IF('RECAUDO 2015'!B193=1,'RECAUDO 2015'!A193,0)</f>
        <v>101081</v>
      </c>
      <c r="C196" s="30" t="str">
        <f>VLOOKUP(B196,'RECAUDO 2015'!$A$10:$D$854,3,FALSE)</f>
        <v xml:space="preserve">GACHETA                                           </v>
      </c>
      <c r="D196" s="31">
        <f>IFERROR(VLOOKUP(B196,'RECAUDO 2014'!$A$10:$E$860,4,FALSE),0)</f>
        <v>749500</v>
      </c>
      <c r="E196" s="31">
        <f>VLOOKUP(B196,'RECAUDO 2015'!$A$10:$D$854,4,FALSE)</f>
        <v>188000</v>
      </c>
      <c r="F196" s="31">
        <f t="shared" si="12"/>
        <v>850305.05775180785</v>
      </c>
      <c r="G196" s="31">
        <f t="shared" si="13"/>
        <v>-561500</v>
      </c>
      <c r="H196" s="32">
        <f t="shared" si="14"/>
        <v>-0.74916611074049366</v>
      </c>
      <c r="I196" s="31">
        <f t="shared" si="15"/>
        <v>-662305.05775180785</v>
      </c>
      <c r="J196" s="32">
        <f t="shared" si="16"/>
        <v>-0.77890287928303192</v>
      </c>
    </row>
    <row r="197" spans="2:10" hidden="1" outlineLevel="1" x14ac:dyDescent="0.25">
      <c r="B197" s="24">
        <f>IF('RECAUDO 2015'!B194=1,'RECAUDO 2015'!A194,0)</f>
        <v>101160</v>
      </c>
      <c r="C197" s="25" t="str">
        <f>VLOOKUP(B197,'RECAUDO 2015'!$A$10:$D$854,3,FALSE)</f>
        <v xml:space="preserve">ZIPACON                                           </v>
      </c>
      <c r="D197" s="26">
        <f>IFERROR(VLOOKUP(B197,'RECAUDO 2014'!$A$10:$E$860,4,FALSE),0)</f>
        <v>401300</v>
      </c>
      <c r="E197" s="26">
        <f>VLOOKUP(B197,'RECAUDO 2015'!$A$10:$D$854,4,FALSE)</f>
        <v>167700</v>
      </c>
      <c r="F197" s="26">
        <f t="shared" si="12"/>
        <v>455273.40850673849</v>
      </c>
      <c r="G197" s="26">
        <f t="shared" si="13"/>
        <v>-233600</v>
      </c>
      <c r="H197" s="27">
        <f t="shared" si="14"/>
        <v>-0.58210814851731874</v>
      </c>
      <c r="I197" s="26">
        <f t="shared" si="15"/>
        <v>-287573.40850673849</v>
      </c>
      <c r="J197" s="27">
        <f t="shared" si="16"/>
        <v>-0.63164991219222966</v>
      </c>
    </row>
    <row r="198" spans="2:10" hidden="1" outlineLevel="1" x14ac:dyDescent="0.25">
      <c r="B198" s="29">
        <f>IF('RECAUDO 2015'!B195=1,'RECAUDO 2015'!A195,0)</f>
        <v>101147</v>
      </c>
      <c r="C198" s="30" t="str">
        <f>VLOOKUP(B198,'RECAUDO 2015'!$A$10:$D$854,3,FALSE)</f>
        <v xml:space="preserve">UBALA                                             </v>
      </c>
      <c r="D198" s="31">
        <f>IFERROR(VLOOKUP(B198,'RECAUDO 2014'!$A$10:$E$860,4,FALSE),0)</f>
        <v>639000</v>
      </c>
      <c r="E198" s="31">
        <f>VLOOKUP(B198,'RECAUDO 2015'!$A$10:$D$854,4,FALSE)</f>
        <v>166800</v>
      </c>
      <c r="F198" s="31">
        <f t="shared" si="12"/>
        <v>724943.20467432309</v>
      </c>
      <c r="G198" s="31">
        <f t="shared" si="13"/>
        <v>-472200</v>
      </c>
      <c r="H198" s="32">
        <f t="shared" si="14"/>
        <v>-0.73896713615023479</v>
      </c>
      <c r="I198" s="31">
        <f t="shared" si="15"/>
        <v>-558143.20467432309</v>
      </c>
      <c r="J198" s="32">
        <f t="shared" si="16"/>
        <v>-0.76991300984063438</v>
      </c>
    </row>
    <row r="199" spans="2:10" hidden="1" outlineLevel="1" x14ac:dyDescent="0.25">
      <c r="B199" s="24">
        <f>IF('RECAUDO 2015'!B196=1,'RECAUDO 2015'!A196,0)</f>
        <v>103034</v>
      </c>
      <c r="C199" s="25" t="str">
        <f>VLOOKUP(B199,'RECAUDO 2015'!$A$10:$D$854,3,FALSE)</f>
        <v>LA URIBE META</v>
      </c>
      <c r="D199" s="26">
        <f>IFERROR(VLOOKUP(B199,'RECAUDO 2014'!$A$10:$E$860,4,FALSE),0)</f>
        <v>315000</v>
      </c>
      <c r="E199" s="26">
        <f>VLOOKUP(B199,'RECAUDO 2015'!$A$10:$D$854,4,FALSE)</f>
        <v>157000</v>
      </c>
      <c r="F199" s="26">
        <f t="shared" si="12"/>
        <v>357366.36850142688</v>
      </c>
      <c r="G199" s="26">
        <f t="shared" si="13"/>
        <v>-158000</v>
      </c>
      <c r="H199" s="27">
        <f t="shared" si="14"/>
        <v>-0.50158730158730158</v>
      </c>
      <c r="I199" s="26">
        <f t="shared" si="15"/>
        <v>-200366.36850142688</v>
      </c>
      <c r="J199" s="27">
        <f t="shared" si="16"/>
        <v>-0.56067494359259173</v>
      </c>
    </row>
    <row r="200" spans="2:10" hidden="1" outlineLevel="1" x14ac:dyDescent="0.25">
      <c r="B200" s="29">
        <f>IF('RECAUDO 2015'!B197=1,'RECAUDO 2015'!A197,0)</f>
        <v>102054</v>
      </c>
      <c r="C200" s="30" t="str">
        <f>VLOOKUP(B200,'RECAUDO 2015'!$A$10:$D$854,3,FALSE)</f>
        <v xml:space="preserve">MONGUI                                            </v>
      </c>
      <c r="D200" s="31">
        <f>IFERROR(VLOOKUP(B200,'RECAUDO 2014'!$A$10:$E$860,4,FALSE),0)</f>
        <v>79500</v>
      </c>
      <c r="E200" s="31">
        <f>VLOOKUP(B200,'RECAUDO 2015'!$A$10:$D$854,4,FALSE)</f>
        <v>154400</v>
      </c>
      <c r="F200" s="31">
        <f t="shared" si="12"/>
        <v>90192.464431312503</v>
      </c>
      <c r="G200" s="31">
        <f t="shared" si="13"/>
        <v>74900</v>
      </c>
      <c r="H200" s="32">
        <f t="shared" si="14"/>
        <v>0.94213836477987423</v>
      </c>
      <c r="I200" s="31">
        <f t="shared" si="15"/>
        <v>64207.535568687497</v>
      </c>
      <c r="J200" s="32">
        <f t="shared" si="16"/>
        <v>0.71189467960026476</v>
      </c>
    </row>
    <row r="201" spans="2:10" hidden="1" outlineLevel="1" x14ac:dyDescent="0.25">
      <c r="B201" s="24">
        <f>IF('RECAUDO 2015'!B198=1,'RECAUDO 2015'!A198,0)</f>
        <v>102003</v>
      </c>
      <c r="C201" s="25" t="str">
        <f>VLOOKUP(B201,'RECAUDO 2015'!$A$10:$D$854,3,FALSE)</f>
        <v xml:space="preserve">AQUITANIA                                         </v>
      </c>
      <c r="D201" s="26">
        <f>IFERROR(VLOOKUP(B201,'RECAUDO 2014'!$A$10:$E$860,4,FALSE),0)</f>
        <v>883500</v>
      </c>
      <c r="E201" s="26">
        <f>VLOOKUP(B201,'RECAUDO 2015'!$A$10:$D$854,4,FALSE)</f>
        <v>153300</v>
      </c>
      <c r="F201" s="26">
        <f t="shared" si="12"/>
        <v>1002327.5764159069</v>
      </c>
      <c r="G201" s="26">
        <f t="shared" si="13"/>
        <v>-730200</v>
      </c>
      <c r="H201" s="27">
        <f t="shared" si="14"/>
        <v>-0.82648556876061119</v>
      </c>
      <c r="I201" s="26">
        <f t="shared" si="15"/>
        <v>-849027.57641590689</v>
      </c>
      <c r="J201" s="27">
        <f t="shared" si="16"/>
        <v>-0.84705598887325284</v>
      </c>
    </row>
    <row r="202" spans="2:10" hidden="1" outlineLevel="1" x14ac:dyDescent="0.25">
      <c r="B202" s="29">
        <f>IF('RECAUDO 2015'!B199=1,'RECAUDO 2015'!A199,0)</f>
        <v>101158</v>
      </c>
      <c r="C202" s="30" t="str">
        <f>VLOOKUP(B202,'RECAUDO 2015'!$A$10:$D$854,3,FALSE)</f>
        <v xml:space="preserve">VIOTA                                             </v>
      </c>
      <c r="D202" s="31">
        <f>IFERROR(VLOOKUP(B202,'RECAUDO 2014'!$A$10:$E$860,4,FALSE),0)</f>
        <v>120600</v>
      </c>
      <c r="E202" s="31">
        <f>VLOOKUP(B202,'RECAUDO 2015'!$A$10:$D$854,4,FALSE)</f>
        <v>142800</v>
      </c>
      <c r="F202" s="31">
        <f t="shared" si="12"/>
        <v>136820.26679768917</v>
      </c>
      <c r="G202" s="31">
        <f t="shared" si="13"/>
        <v>22200</v>
      </c>
      <c r="H202" s="32">
        <f t="shared" si="14"/>
        <v>0.18407960199004969</v>
      </c>
      <c r="I202" s="31">
        <f t="shared" si="15"/>
        <v>5979.733202310832</v>
      </c>
      <c r="J202" s="32">
        <f t="shared" si="16"/>
        <v>4.3705025156491217E-2</v>
      </c>
    </row>
    <row r="203" spans="2:10" hidden="1" outlineLevel="1" x14ac:dyDescent="0.25">
      <c r="B203" s="24">
        <f>IF('RECAUDO 2015'!B200=1,'RECAUDO 2015'!A200,0)</f>
        <v>101070</v>
      </c>
      <c r="C203" s="25" t="str">
        <f>VLOOKUP(B203,'RECAUDO 2015'!$A$10:$D$854,3,FALSE)</f>
        <v xml:space="preserve">CUCUNUBA                                          </v>
      </c>
      <c r="D203" s="26">
        <f>IFERROR(VLOOKUP(B203,'RECAUDO 2014'!$A$10:$E$860,4,FALSE),0)</f>
        <v>26700</v>
      </c>
      <c r="E203" s="26">
        <f>VLOOKUP(B203,'RECAUDO 2015'!$A$10:$D$854,4,FALSE)</f>
        <v>141800</v>
      </c>
      <c r="F203" s="26">
        <f t="shared" si="12"/>
        <v>30291.054092025708</v>
      </c>
      <c r="G203" s="26">
        <f t="shared" si="13"/>
        <v>115100</v>
      </c>
      <c r="H203" s="27">
        <f t="shared" si="14"/>
        <v>4.3108614232209739</v>
      </c>
      <c r="I203" s="26">
        <f t="shared" si="15"/>
        <v>111508.9459079743</v>
      </c>
      <c r="J203" s="27">
        <f t="shared" si="16"/>
        <v>3.6812501000858093</v>
      </c>
    </row>
    <row r="204" spans="2:10" hidden="1" outlineLevel="1" x14ac:dyDescent="0.25">
      <c r="B204" s="29">
        <f>IF('RECAUDO 2015'!B201=1,'RECAUDO 2015'!A201,0)</f>
        <v>103062</v>
      </c>
      <c r="C204" s="30" t="str">
        <f>VLOOKUP(B204,'RECAUDO 2015'!$A$10:$D$854,3,FALSE)</f>
        <v xml:space="preserve">PUERTO CONCORDIA                                  </v>
      </c>
      <c r="D204" s="31">
        <f>IFERROR(VLOOKUP(B204,'RECAUDO 2014'!$A$10:$E$860,4,FALSE),0)</f>
        <v>0</v>
      </c>
      <c r="E204" s="31">
        <f>VLOOKUP(B204,'RECAUDO 2015'!$A$10:$D$854,4,FALSE)</f>
        <v>141800</v>
      </c>
      <c r="F204" s="31">
        <f t="shared" si="12"/>
        <v>0</v>
      </c>
      <c r="G204" s="31">
        <f t="shared" si="13"/>
        <v>141800</v>
      </c>
      <c r="H204" s="32">
        <f t="shared" si="14"/>
        <v>1</v>
      </c>
      <c r="I204" s="31">
        <f t="shared" si="15"/>
        <v>141800</v>
      </c>
      <c r="J204" s="32">
        <f t="shared" si="16"/>
        <v>1</v>
      </c>
    </row>
    <row r="205" spans="2:10" hidden="1" outlineLevel="1" x14ac:dyDescent="0.25">
      <c r="B205" s="24">
        <f>IF('RECAUDO 2015'!B202=1,'RECAUDO 2015'!A202,0)</f>
        <v>102034</v>
      </c>
      <c r="C205" s="25" t="str">
        <f>VLOOKUP(B205,'RECAUDO 2015'!$A$10:$D$854,3,FALSE)</f>
        <v xml:space="preserve">FIRAVITOBA                                        </v>
      </c>
      <c r="D205" s="26">
        <f>IFERROR(VLOOKUP(B205,'RECAUDO 2014'!$A$10:$E$860,4,FALSE),0)</f>
        <v>396500</v>
      </c>
      <c r="E205" s="26">
        <f>VLOOKUP(B205,'RECAUDO 2015'!$A$10:$D$854,4,FALSE)</f>
        <v>139200</v>
      </c>
      <c r="F205" s="26">
        <f t="shared" si="12"/>
        <v>449827.82574862149</v>
      </c>
      <c r="G205" s="26">
        <f t="shared" si="13"/>
        <v>-257300</v>
      </c>
      <c r="H205" s="27">
        <f t="shared" si="14"/>
        <v>-0.64892812105926856</v>
      </c>
      <c r="I205" s="26">
        <f t="shared" si="15"/>
        <v>-310627.82574862149</v>
      </c>
      <c r="J205" s="27">
        <f t="shared" si="16"/>
        <v>-0.69054826751026843</v>
      </c>
    </row>
    <row r="206" spans="2:10" hidden="1" outlineLevel="1" x14ac:dyDescent="0.25">
      <c r="B206" s="29">
        <f>IF('RECAUDO 2015'!B203=1,'RECAUDO 2015'!A203,0)</f>
        <v>101099</v>
      </c>
      <c r="C206" s="30" t="str">
        <f>VLOOKUP(B206,'RECAUDO 2015'!$A$10:$D$854,3,FALSE)</f>
        <v xml:space="preserve">LENGUAZAQUE                                       </v>
      </c>
      <c r="D206" s="31">
        <f>IFERROR(VLOOKUP(B206,'RECAUDO 2014'!$A$10:$E$860,4,FALSE),0)</f>
        <v>193800</v>
      </c>
      <c r="E206" s="31">
        <f>VLOOKUP(B206,'RECAUDO 2015'!$A$10:$D$854,4,FALSE)</f>
        <v>130500</v>
      </c>
      <c r="F206" s="31">
        <f t="shared" ref="F206:F286" si="17">D206*(1+$K$11)</f>
        <v>219865.40385897312</v>
      </c>
      <c r="G206" s="31">
        <f t="shared" ref="G206:G286" si="18">E206-D206</f>
        <v>-63300</v>
      </c>
      <c r="H206" s="32">
        <f t="shared" ref="H206:H286" si="19">IF(AND(D206=0,E206&gt;0),100%,IFERROR(E206/D206-1,0%))</f>
        <v>-0.32662538699690402</v>
      </c>
      <c r="I206" s="31">
        <f t="shared" ref="I206:I286" si="20">E206-F206</f>
        <v>-89365.403858973121</v>
      </c>
      <c r="J206" s="32">
        <f t="shared" ref="J206:J286" si="21">IF(AND(F206=0,E206&gt;0),100%,IFERROR(E206/F206-1,0%))</f>
        <v>-0.40645505063768106</v>
      </c>
    </row>
    <row r="207" spans="2:10" hidden="1" outlineLevel="1" x14ac:dyDescent="0.25">
      <c r="B207" s="24">
        <f>IF('RECAUDO 2015'!B204=1,'RECAUDO 2015'!A204,0)</f>
        <v>103014</v>
      </c>
      <c r="C207" s="25" t="str">
        <f>VLOOKUP(B207,'RECAUDO 2015'!$A$10:$D$854,3,FALSE)</f>
        <v xml:space="preserve">LEJANIAS                                          </v>
      </c>
      <c r="D207" s="26">
        <f>IFERROR(VLOOKUP(B207,'RECAUDO 2014'!$A$10:$E$860,4,FALSE),0)</f>
        <v>62500</v>
      </c>
      <c r="E207" s="26">
        <f>VLOOKUP(B207,'RECAUDO 2015'!$A$10:$D$854,4,FALSE)</f>
        <v>130200</v>
      </c>
      <c r="F207" s="26">
        <f t="shared" si="17"/>
        <v>70906.025496314862</v>
      </c>
      <c r="G207" s="26">
        <f t="shared" si="18"/>
        <v>67700</v>
      </c>
      <c r="H207" s="27">
        <f t="shared" si="19"/>
        <v>1.0832000000000002</v>
      </c>
      <c r="I207" s="26">
        <f t="shared" si="20"/>
        <v>59293.974503685138</v>
      </c>
      <c r="J207" s="27">
        <f t="shared" si="21"/>
        <v>0.83623322684708623</v>
      </c>
    </row>
    <row r="208" spans="2:10" hidden="1" outlineLevel="1" x14ac:dyDescent="0.25">
      <c r="B208" s="29">
        <f>IF('RECAUDO 2015'!B205=1,'RECAUDO 2015'!A205,0)</f>
        <v>102101</v>
      </c>
      <c r="C208" s="30" t="str">
        <f>VLOOKUP(B208,'RECAUDO 2015'!$A$10:$D$854,3,FALSE)</f>
        <v xml:space="preserve">SUSACON                                           </v>
      </c>
      <c r="D208" s="31">
        <f>IFERROR(VLOOKUP(B208,'RECAUDO 2014'!$A$10:$E$860,4,FALSE),0)</f>
        <v>0</v>
      </c>
      <c r="E208" s="31">
        <f>VLOOKUP(B208,'RECAUDO 2015'!$A$10:$D$854,4,FALSE)</f>
        <v>114000</v>
      </c>
      <c r="F208" s="31">
        <f t="shared" si="17"/>
        <v>0</v>
      </c>
      <c r="G208" s="31">
        <f t="shared" si="18"/>
        <v>114000</v>
      </c>
      <c r="H208" s="32">
        <f t="shared" si="19"/>
        <v>1</v>
      </c>
      <c r="I208" s="31">
        <f t="shared" si="20"/>
        <v>114000</v>
      </c>
      <c r="J208" s="32">
        <f t="shared" si="21"/>
        <v>1</v>
      </c>
    </row>
    <row r="209" spans="2:10" hidden="1" outlineLevel="1" x14ac:dyDescent="0.25">
      <c r="B209" s="24">
        <f>IF('RECAUDO 2015'!B206=1,'RECAUDO 2015'!A206,0)</f>
        <v>103013</v>
      </c>
      <c r="C209" s="25" t="str">
        <f>VLOOKUP(B209,'RECAUDO 2015'!$A$10:$D$854,3,FALSE)</f>
        <v xml:space="preserve">LA MACARENA                                       </v>
      </c>
      <c r="D209" s="26">
        <f>IFERROR(VLOOKUP(B209,'RECAUDO 2014'!$A$10:$E$860,4,FALSE),0)</f>
        <v>0</v>
      </c>
      <c r="E209" s="26">
        <f>VLOOKUP(B209,'RECAUDO 2015'!$A$10:$D$854,4,FALSE)</f>
        <v>112800</v>
      </c>
      <c r="F209" s="26">
        <f t="shared" si="17"/>
        <v>0</v>
      </c>
      <c r="G209" s="26">
        <f t="shared" si="18"/>
        <v>112800</v>
      </c>
      <c r="H209" s="27">
        <f t="shared" si="19"/>
        <v>1</v>
      </c>
      <c r="I209" s="26">
        <f t="shared" si="20"/>
        <v>112800</v>
      </c>
      <c r="J209" s="27">
        <f t="shared" si="21"/>
        <v>1</v>
      </c>
    </row>
    <row r="210" spans="2:10" hidden="1" outlineLevel="1" x14ac:dyDescent="0.25">
      <c r="B210" s="29">
        <f>IF('RECAUDO 2015'!B207=1,'RECAUDO 2015'!A207,0)</f>
        <v>101102</v>
      </c>
      <c r="C210" s="30" t="str">
        <f>VLOOKUP(B210,'RECAUDO 2015'!$A$10:$D$854,3,FALSE)</f>
        <v xml:space="preserve">MANTA                                             </v>
      </c>
      <c r="D210" s="31">
        <f>IFERROR(VLOOKUP(B210,'RECAUDO 2014'!$A$10:$E$860,4,FALSE),0)</f>
        <v>-122600</v>
      </c>
      <c r="E210" s="31">
        <f>VLOOKUP(B210,'RECAUDO 2015'!$A$10:$D$854,4,FALSE)</f>
        <v>108400</v>
      </c>
      <c r="F210" s="31">
        <f t="shared" si="17"/>
        <v>-139089.25961357122</v>
      </c>
      <c r="G210" s="31">
        <f t="shared" si="18"/>
        <v>231000</v>
      </c>
      <c r="H210" s="32">
        <f t="shared" si="19"/>
        <v>-1.8841761827079935</v>
      </c>
      <c r="I210" s="31">
        <f t="shared" si="20"/>
        <v>247489.25961357122</v>
      </c>
      <c r="J210" s="32">
        <f t="shared" si="21"/>
        <v>-1.7793556475975603</v>
      </c>
    </row>
    <row r="211" spans="2:10" hidden="1" outlineLevel="1" x14ac:dyDescent="0.25">
      <c r="B211" s="24">
        <f>IF('RECAUDO 2015'!B208=1,'RECAUDO 2015'!A208,0)</f>
        <v>102070</v>
      </c>
      <c r="C211" s="25" t="str">
        <f>VLOOKUP(B211,'RECAUDO 2015'!$A$10:$D$854,3,FALSE)</f>
        <v xml:space="preserve">PESCA                                             </v>
      </c>
      <c r="D211" s="26">
        <f>IFERROR(VLOOKUP(B211,'RECAUDO 2014'!$A$10:$E$860,4,FALSE),0)</f>
        <v>290600</v>
      </c>
      <c r="E211" s="26">
        <f>VLOOKUP(B211,'RECAUDO 2015'!$A$10:$D$854,4,FALSE)</f>
        <v>107200</v>
      </c>
      <c r="F211" s="26">
        <f t="shared" si="17"/>
        <v>329684.65614766558</v>
      </c>
      <c r="G211" s="26">
        <f t="shared" si="18"/>
        <v>-183400</v>
      </c>
      <c r="H211" s="27">
        <f t="shared" si="19"/>
        <v>-0.63110805230557465</v>
      </c>
      <c r="I211" s="26">
        <f t="shared" si="20"/>
        <v>-222484.65614766558</v>
      </c>
      <c r="J211" s="27">
        <f t="shared" si="21"/>
        <v>-0.67484079710405087</v>
      </c>
    </row>
    <row r="212" spans="2:10" hidden="1" outlineLevel="1" x14ac:dyDescent="0.25">
      <c r="B212" s="29">
        <f>IF('RECAUDO 2015'!B209=1,'RECAUDO 2015'!A209,0)</f>
        <v>101135</v>
      </c>
      <c r="C212" s="30" t="str">
        <f>VLOOKUP(B212,'RECAUDO 2015'!$A$10:$D$854,3,FALSE)</f>
        <v xml:space="preserve">SUPATA                                            </v>
      </c>
      <c r="D212" s="31">
        <f>IFERROR(VLOOKUP(B212,'RECAUDO 2014'!$A$10:$E$860,4,FALSE),0)</f>
        <v>0</v>
      </c>
      <c r="E212" s="31">
        <f>VLOOKUP(B212,'RECAUDO 2015'!$A$10:$D$854,4,FALSE)</f>
        <v>106500</v>
      </c>
      <c r="F212" s="31">
        <f t="shared" si="17"/>
        <v>0</v>
      </c>
      <c r="G212" s="31">
        <f t="shared" si="18"/>
        <v>106500</v>
      </c>
      <c r="H212" s="32">
        <f t="shared" si="19"/>
        <v>1</v>
      </c>
      <c r="I212" s="31">
        <f t="shared" si="20"/>
        <v>106500</v>
      </c>
      <c r="J212" s="32">
        <f t="shared" si="21"/>
        <v>1</v>
      </c>
    </row>
    <row r="213" spans="2:10" hidden="1" outlineLevel="1" x14ac:dyDescent="0.25">
      <c r="B213" s="24">
        <f>IF('RECAUDO 2015'!B210=1,'RECAUDO 2015'!A210,0)</f>
        <v>102118</v>
      </c>
      <c r="C213" s="25" t="str">
        <f>VLOOKUP(B213,'RECAUDO 2015'!$A$10:$D$854,3,FALSE)</f>
        <v xml:space="preserve">UMBITA                                            </v>
      </c>
      <c r="D213" s="26">
        <f>IFERROR(VLOOKUP(B213,'RECAUDO 2014'!$A$10:$E$860,4,FALSE),0)</f>
        <v>300000</v>
      </c>
      <c r="E213" s="26">
        <f>VLOOKUP(B213,'RECAUDO 2015'!$A$10:$D$854,4,FALSE)</f>
        <v>90000</v>
      </c>
      <c r="F213" s="26">
        <f t="shared" si="17"/>
        <v>340348.92238231131</v>
      </c>
      <c r="G213" s="26">
        <f t="shared" si="18"/>
        <v>-210000</v>
      </c>
      <c r="H213" s="27">
        <f t="shared" si="19"/>
        <v>-0.7</v>
      </c>
      <c r="I213" s="26">
        <f t="shared" si="20"/>
        <v>-250348.92238231131</v>
      </c>
      <c r="J213" s="27">
        <f t="shared" si="21"/>
        <v>-0.73556549152547723</v>
      </c>
    </row>
    <row r="214" spans="2:10" hidden="1" outlineLevel="1" x14ac:dyDescent="0.25">
      <c r="B214" s="29">
        <f>IF('RECAUDO 2015'!B211=1,'RECAUDO 2015'!A211,0)</f>
        <v>102114</v>
      </c>
      <c r="C214" s="30" t="str">
        <f>VLOOKUP(B214,'RECAUDO 2015'!$A$10:$D$854,3,FALSE)</f>
        <v xml:space="preserve">TURMEQUE                                          </v>
      </c>
      <c r="D214" s="31">
        <f>IFERROR(VLOOKUP(B214,'RECAUDO 2014'!$A$10:$E$860,4,FALSE),0)</f>
        <v>334900</v>
      </c>
      <c r="E214" s="31">
        <f>VLOOKUP(B214,'RECAUDO 2015'!$A$10:$D$854,4,FALSE)</f>
        <v>82400</v>
      </c>
      <c r="F214" s="31">
        <f t="shared" si="17"/>
        <v>379942.84701945353</v>
      </c>
      <c r="G214" s="31">
        <f t="shared" si="18"/>
        <v>-252500</v>
      </c>
      <c r="H214" s="32">
        <f t="shared" si="19"/>
        <v>-0.75395640489698423</v>
      </c>
      <c r="I214" s="31">
        <f t="shared" si="20"/>
        <v>-297542.84701945353</v>
      </c>
      <c r="J214" s="32">
        <f t="shared" si="21"/>
        <v>-0.78312527621876504</v>
      </c>
    </row>
    <row r="215" spans="2:10" hidden="1" outlineLevel="1" x14ac:dyDescent="0.25">
      <c r="B215" s="24">
        <f>IF('RECAUDO 2015'!B212=1,'RECAUDO 2015'!A212,0)</f>
        <v>101115</v>
      </c>
      <c r="C215" s="25" t="str">
        <f>VLOOKUP(B215,'RECAUDO 2015'!$A$10:$D$854,3,FALSE)</f>
        <v xml:space="preserve">PUERTO SALGAR                                     </v>
      </c>
      <c r="D215" s="26">
        <f>IFERROR(VLOOKUP(B215,'RECAUDO 2014'!$A$10:$E$860,4,FALSE),0)</f>
        <v>0</v>
      </c>
      <c r="E215" s="26">
        <f>VLOOKUP(B215,'RECAUDO 2015'!$A$10:$D$854,4,FALSE)</f>
        <v>80600</v>
      </c>
      <c r="F215" s="26">
        <f t="shared" si="17"/>
        <v>0</v>
      </c>
      <c r="G215" s="26">
        <f t="shared" si="18"/>
        <v>80600</v>
      </c>
      <c r="H215" s="27">
        <f t="shared" si="19"/>
        <v>1</v>
      </c>
      <c r="I215" s="26">
        <f t="shared" si="20"/>
        <v>80600</v>
      </c>
      <c r="J215" s="27">
        <f t="shared" si="21"/>
        <v>1</v>
      </c>
    </row>
    <row r="216" spans="2:10" hidden="1" outlineLevel="1" x14ac:dyDescent="0.25">
      <c r="B216" s="29">
        <f>IF('RECAUDO 2015'!B213=1,'RECAUDO 2015'!A213,0)</f>
        <v>102088</v>
      </c>
      <c r="C216" s="30" t="str">
        <f>VLOOKUP(B216,'RECAUDO 2015'!$A$10:$D$854,3,FALSE)</f>
        <v xml:space="preserve">SANTA SOFIA                                       </v>
      </c>
      <c r="D216" s="31">
        <f>IFERROR(VLOOKUP(B216,'RECAUDO 2014'!$A$10:$E$860,4,FALSE),0)</f>
        <v>88100</v>
      </c>
      <c r="E216" s="31">
        <f>VLOOKUP(B216,'RECAUDO 2015'!$A$10:$D$854,4,FALSE)</f>
        <v>73700</v>
      </c>
      <c r="F216" s="31">
        <f t="shared" si="17"/>
        <v>99949.133539605435</v>
      </c>
      <c r="G216" s="31">
        <f t="shared" si="18"/>
        <v>-14400</v>
      </c>
      <c r="H216" s="32">
        <f t="shared" si="19"/>
        <v>-0.16345062429057888</v>
      </c>
      <c r="I216" s="31">
        <f t="shared" si="20"/>
        <v>-26249.133539605435</v>
      </c>
      <c r="J216" s="32">
        <f t="shared" si="21"/>
        <v>-0.26262492339870125</v>
      </c>
    </row>
    <row r="217" spans="2:10" hidden="1" outlineLevel="1" x14ac:dyDescent="0.25">
      <c r="B217" s="24">
        <f>IF('RECAUDO 2015'!B214=1,'RECAUDO 2015'!A214,0)</f>
        <v>102113</v>
      </c>
      <c r="C217" s="25" t="str">
        <f>VLOOKUP(B217,'RECAUDO 2015'!$A$10:$D$854,3,FALSE)</f>
        <v xml:space="preserve">TOTA                                              </v>
      </c>
      <c r="D217" s="26">
        <f>IFERROR(VLOOKUP(B217,'RECAUDO 2014'!$A$10:$E$860,4,FALSE),0)</f>
        <v>0</v>
      </c>
      <c r="E217" s="26">
        <f>VLOOKUP(B217,'RECAUDO 2015'!$A$10:$D$854,4,FALSE)</f>
        <v>72000</v>
      </c>
      <c r="F217" s="26">
        <f t="shared" si="17"/>
        <v>0</v>
      </c>
      <c r="G217" s="26">
        <f t="shared" si="18"/>
        <v>72000</v>
      </c>
      <c r="H217" s="27">
        <f t="shared" si="19"/>
        <v>1</v>
      </c>
      <c r="I217" s="26">
        <f t="shared" si="20"/>
        <v>72000</v>
      </c>
      <c r="J217" s="27">
        <f t="shared" si="21"/>
        <v>1</v>
      </c>
    </row>
    <row r="218" spans="2:10" hidden="1" outlineLevel="1" x14ac:dyDescent="0.25">
      <c r="B218" s="29">
        <f>IF('RECAUDO 2015'!B215=1,'RECAUDO 2015'!A215,0)</f>
        <v>102109</v>
      </c>
      <c r="C218" s="30" t="str">
        <f>VLOOKUP(B218,'RECAUDO 2015'!$A$10:$D$854,3,FALSE)</f>
        <v xml:space="preserve">TIPACOQUE                                         </v>
      </c>
      <c r="D218" s="31">
        <f>IFERROR(VLOOKUP(B218,'RECAUDO 2014'!$A$10:$E$860,4,FALSE),0)</f>
        <v>94100</v>
      </c>
      <c r="E218" s="31">
        <f>VLOOKUP(B218,'RECAUDO 2015'!$A$10:$D$854,4,FALSE)</f>
        <v>64000</v>
      </c>
      <c r="F218" s="31">
        <f t="shared" si="17"/>
        <v>106756.11198725166</v>
      </c>
      <c r="G218" s="31">
        <f t="shared" si="18"/>
        <v>-30100</v>
      </c>
      <c r="H218" s="32">
        <f t="shared" si="19"/>
        <v>-0.31987247608926672</v>
      </c>
      <c r="I218" s="31">
        <f t="shared" si="20"/>
        <v>-42756.111987251657</v>
      </c>
      <c r="J218" s="32">
        <f t="shared" si="21"/>
        <v>-0.40050270838223678</v>
      </c>
    </row>
    <row r="219" spans="2:10" hidden="1" outlineLevel="1" x14ac:dyDescent="0.25">
      <c r="B219" s="24">
        <f>IF('RECAUDO 2015'!B216=1,'RECAUDO 2015'!A216,0)</f>
        <v>102036</v>
      </c>
      <c r="C219" s="25" t="str">
        <f>VLOOKUP(B219,'RECAUDO 2015'!$A$10:$D$854,3,FALSE)</f>
        <v xml:space="preserve">GACHANTIVA                                        </v>
      </c>
      <c r="D219" s="26">
        <f>IFERROR(VLOOKUP(B219,'RECAUDO 2014'!$A$10:$E$860,4,FALSE),0)</f>
        <v>0</v>
      </c>
      <c r="E219" s="26">
        <f>VLOOKUP(B219,'RECAUDO 2015'!$A$10:$D$854,4,FALSE)</f>
        <v>62000</v>
      </c>
      <c r="F219" s="26">
        <f t="shared" si="17"/>
        <v>0</v>
      </c>
      <c r="G219" s="26">
        <f t="shared" si="18"/>
        <v>62000</v>
      </c>
      <c r="H219" s="27">
        <f t="shared" si="19"/>
        <v>1</v>
      </c>
      <c r="I219" s="26">
        <f t="shared" si="20"/>
        <v>62000</v>
      </c>
      <c r="J219" s="27">
        <f t="shared" si="21"/>
        <v>1</v>
      </c>
    </row>
    <row r="220" spans="2:10" hidden="1" outlineLevel="1" x14ac:dyDescent="0.25">
      <c r="B220" s="29">
        <f>IF('RECAUDO 2015'!B217=1,'RECAUDO 2015'!A217,0)</f>
        <v>101117</v>
      </c>
      <c r="C220" s="30" t="str">
        <f>VLOOKUP(B220,'RECAUDO 2015'!$A$10:$D$854,3,FALSE)</f>
        <v xml:space="preserve">QUEBRADA NEGRA                                    </v>
      </c>
      <c r="D220" s="31">
        <f>IFERROR(VLOOKUP(B220,'RECAUDO 2014'!$A$10:$E$860,4,FALSE),0)</f>
        <v>0</v>
      </c>
      <c r="E220" s="31">
        <f>VLOOKUP(B220,'RECAUDO 2015'!$A$10:$D$854,4,FALSE)</f>
        <v>61200</v>
      </c>
      <c r="F220" s="31">
        <f t="shared" si="17"/>
        <v>0</v>
      </c>
      <c r="G220" s="31">
        <f t="shared" si="18"/>
        <v>61200</v>
      </c>
      <c r="H220" s="32">
        <f t="shared" si="19"/>
        <v>1</v>
      </c>
      <c r="I220" s="31">
        <f t="shared" si="20"/>
        <v>61200</v>
      </c>
      <c r="J220" s="32">
        <f t="shared" si="21"/>
        <v>1</v>
      </c>
    </row>
    <row r="221" spans="2:10" hidden="1" outlineLevel="1" x14ac:dyDescent="0.25">
      <c r="B221" s="24">
        <f>IF('RECAUDO 2015'!B218=1,'RECAUDO 2015'!A218,0)</f>
        <v>102100</v>
      </c>
      <c r="C221" s="25" t="str">
        <f>VLOOKUP(B221,'RECAUDO 2015'!$A$10:$D$854,3,FALSE)</f>
        <v xml:space="preserve">SOTAQUIRA                                         </v>
      </c>
      <c r="D221" s="26">
        <f>IFERROR(VLOOKUP(B221,'RECAUDO 2014'!$A$10:$E$860,4,FALSE),0)</f>
        <v>45500</v>
      </c>
      <c r="E221" s="26">
        <f>VLOOKUP(B221,'RECAUDO 2015'!$A$10:$D$854,4,FALSE)</f>
        <v>60600</v>
      </c>
      <c r="F221" s="26">
        <f t="shared" si="17"/>
        <v>51619.586561317221</v>
      </c>
      <c r="G221" s="26">
        <f t="shared" si="18"/>
        <v>15100</v>
      </c>
      <c r="H221" s="27">
        <f t="shared" si="19"/>
        <v>0.3318681318681318</v>
      </c>
      <c r="I221" s="26">
        <f t="shared" si="20"/>
        <v>8980.4134386827791</v>
      </c>
      <c r="J221" s="27">
        <f t="shared" si="21"/>
        <v>0.17397298267810113</v>
      </c>
    </row>
    <row r="222" spans="2:10" hidden="1" outlineLevel="1" x14ac:dyDescent="0.25">
      <c r="B222" s="29">
        <f>IF('RECAUDO 2015'!B219=1,'RECAUDO 2015'!A219,0)</f>
        <v>101136</v>
      </c>
      <c r="C222" s="30" t="str">
        <f>VLOOKUP(B222,'RECAUDO 2015'!$A$10:$D$854,3,FALSE)</f>
        <v xml:space="preserve">SUSA                                              </v>
      </c>
      <c r="D222" s="31">
        <f>IFERROR(VLOOKUP(B222,'RECAUDO 2014'!$A$10:$E$860,4,FALSE),0)</f>
        <v>305800</v>
      </c>
      <c r="E222" s="31">
        <f>VLOOKUP(B222,'RECAUDO 2015'!$A$10:$D$854,4,FALSE)</f>
        <v>60100</v>
      </c>
      <c r="F222" s="31">
        <f t="shared" si="17"/>
        <v>346929.00154836936</v>
      </c>
      <c r="G222" s="31">
        <f t="shared" si="18"/>
        <v>-245700</v>
      </c>
      <c r="H222" s="32">
        <f t="shared" si="19"/>
        <v>-0.80346631785480704</v>
      </c>
      <c r="I222" s="31">
        <f t="shared" si="20"/>
        <v>-286829.00154836936</v>
      </c>
      <c r="J222" s="32">
        <f t="shared" si="21"/>
        <v>-0.82676570787749271</v>
      </c>
    </row>
    <row r="223" spans="2:10" hidden="1" outlineLevel="1" x14ac:dyDescent="0.25">
      <c r="B223" s="24">
        <f>IF('RECAUDO 2015'!B220=1,'RECAUDO 2015'!A220,0)</f>
        <v>132013</v>
      </c>
      <c r="C223" s="25" t="str">
        <f>VLOOKUP(B223,'RECAUDO 2015'!$A$10:$D$854,3,FALSE)</f>
        <v xml:space="preserve">SABANALARGA                                       </v>
      </c>
      <c r="D223" s="26">
        <f>IFERROR(VLOOKUP(B223,'RECAUDO 2014'!$A$10:$E$860,4,FALSE),0)</f>
        <v>64106</v>
      </c>
      <c r="E223" s="26">
        <f>VLOOKUP(B223,'RECAUDO 2015'!$A$10:$D$854,4,FALSE)</f>
        <v>43700</v>
      </c>
      <c r="F223" s="26">
        <f t="shared" si="17"/>
        <v>72728.026727468168</v>
      </c>
      <c r="G223" s="26">
        <f t="shared" si="18"/>
        <v>-20406</v>
      </c>
      <c r="H223" s="27">
        <f t="shared" si="19"/>
        <v>-0.31831653823355066</v>
      </c>
      <c r="I223" s="26">
        <f t="shared" si="20"/>
        <v>-29028.026727468168</v>
      </c>
      <c r="J223" s="27">
        <f t="shared" si="21"/>
        <v>-0.39913122950859281</v>
      </c>
    </row>
    <row r="224" spans="2:10" hidden="1" outlineLevel="1" x14ac:dyDescent="0.25">
      <c r="B224" s="29">
        <f>IF('RECAUDO 2015'!B221=1,'RECAUDO 2015'!A221,0)</f>
        <v>101153</v>
      </c>
      <c r="C224" s="30" t="str">
        <f>VLOOKUP(B224,'RECAUDO 2015'!$A$10:$D$854,3,FALSE)</f>
        <v xml:space="preserve">VERGARA                                           </v>
      </c>
      <c r="D224" s="31">
        <f>IFERROR(VLOOKUP(B224,'RECAUDO 2014'!$A$10:$E$860,4,FALSE),0)</f>
        <v>284700</v>
      </c>
      <c r="E224" s="31">
        <f>VLOOKUP(B224,'RECAUDO 2015'!$A$10:$D$854,4,FALSE)</f>
        <v>26600</v>
      </c>
      <c r="F224" s="31">
        <f t="shared" si="17"/>
        <v>322991.12734081346</v>
      </c>
      <c r="G224" s="31">
        <f t="shared" si="18"/>
        <v>-258100</v>
      </c>
      <c r="H224" s="32">
        <f t="shared" si="19"/>
        <v>-0.90656831752722167</v>
      </c>
      <c r="I224" s="31">
        <f t="shared" si="20"/>
        <v>-296391.12734081346</v>
      </c>
      <c r="J224" s="32">
        <f t="shared" si="21"/>
        <v>-0.9176447965645439</v>
      </c>
    </row>
    <row r="225" spans="2:10" hidden="1" outlineLevel="1" x14ac:dyDescent="0.25">
      <c r="B225" s="24">
        <f>IF('RECAUDO 2015'!B222=1,'RECAUDO 2015'!A222,0)</f>
        <v>101005</v>
      </c>
      <c r="C225" s="25" t="str">
        <f>VLOOKUP(B225,'RECAUDO 2015'!$A$10:$D$854,3,FALSE)</f>
        <v xml:space="preserve">RESTREPO OF.PRINC.Z/SUR                           </v>
      </c>
      <c r="D225" s="26">
        <f>IFERROR(VLOOKUP(B225,'RECAUDO 2014'!$A$10:$E$860,4,FALSE),0)</f>
        <v>-181000</v>
      </c>
      <c r="E225" s="26">
        <f>VLOOKUP(B225,'RECAUDO 2015'!$A$10:$D$854,4,FALSE)</f>
        <v>0</v>
      </c>
      <c r="F225" s="26">
        <f t="shared" si="17"/>
        <v>-205343.84983732784</v>
      </c>
      <c r="G225" s="26">
        <f t="shared" si="18"/>
        <v>181000</v>
      </c>
      <c r="H225" s="27">
        <f t="shared" si="19"/>
        <v>-1</v>
      </c>
      <c r="I225" s="26">
        <f t="shared" si="20"/>
        <v>205343.84983732784</v>
      </c>
      <c r="J225" s="27">
        <f t="shared" si="21"/>
        <v>-1</v>
      </c>
    </row>
    <row r="226" spans="2:10" ht="15.75" hidden="1" outlineLevel="1" thickBot="1" x14ac:dyDescent="0.3">
      <c r="B226" s="38">
        <f>IF('RECAUDO 2015'!B223=1,'RECAUDO 2015'!A223,0)</f>
        <v>101008</v>
      </c>
      <c r="C226" s="39" t="str">
        <f>VLOOKUP(B226,'RECAUDO 2015'!$A$10:$D$854,3,FALSE)</f>
        <v xml:space="preserve">TEUSAQUIL OF.PRINC. BOGOT                         </v>
      </c>
      <c r="D226" s="40">
        <f>IFERROR(VLOOKUP(B226,'RECAUDO 2014'!$A$10:$E$860,4,FALSE),0)</f>
        <v>-417995</v>
      </c>
      <c r="E226" s="40">
        <f>VLOOKUP(B226,'RECAUDO 2015'!$A$10:$D$854,4,FALSE)</f>
        <v>-963100</v>
      </c>
      <c r="F226" s="40">
        <f t="shared" si="17"/>
        <v>-474213.82603731408</v>
      </c>
      <c r="G226" s="40">
        <f t="shared" si="18"/>
        <v>-545105</v>
      </c>
      <c r="H226" s="41">
        <f t="shared" si="19"/>
        <v>1.3040945465854854</v>
      </c>
      <c r="I226" s="40">
        <f t="shared" si="20"/>
        <v>-488886.17396268592</v>
      </c>
      <c r="J226" s="41">
        <f t="shared" si="21"/>
        <v>1.030940363017204</v>
      </c>
    </row>
    <row r="227" spans="2:10" hidden="1" outlineLevel="1" x14ac:dyDescent="0.25">
      <c r="B227" s="24">
        <f>IF('RECAUDO 2014'!E153='RECAUDO 2014'!A153,0,'RECAUDO 2014'!A153)</f>
        <v>101125</v>
      </c>
      <c r="C227" s="25" t="str">
        <f>VLOOKUP(B227,'RECAUDO 2014'!$A$10:$E$860,3,FALSE)</f>
        <v>SAN JUAN DE RIOSECO</v>
      </c>
      <c r="D227" s="26">
        <f>IFERROR(VLOOKUP(B227,'RECAUDO 2014'!$A$10:$E$860,4,FALSE),0)</f>
        <v>436700</v>
      </c>
      <c r="E227" s="26">
        <v>0</v>
      </c>
      <c r="F227" s="26">
        <f t="shared" ref="F227" si="22">D227*(1+$K$11)</f>
        <v>495434.5813478512</v>
      </c>
      <c r="G227" s="26">
        <f t="shared" ref="G227" si="23">E227-D227</f>
        <v>-436700</v>
      </c>
      <c r="H227" s="27">
        <f t="shared" ref="H227" si="24">IF(AND(D227=0,E227&gt;0),100%,IFERROR(E227/D227-1,0%))</f>
        <v>-1</v>
      </c>
      <c r="I227" s="26">
        <f t="shared" ref="I227" si="25">E227-F227</f>
        <v>-495434.5813478512</v>
      </c>
      <c r="J227" s="27">
        <f t="shared" ref="J227" si="26">IF(AND(F227=0,E227&gt;0),100%,IFERROR(E227/F227-1,0%))</f>
        <v>-1</v>
      </c>
    </row>
    <row r="228" spans="2:10" hidden="1" outlineLevel="1" x14ac:dyDescent="0.25">
      <c r="B228" s="29">
        <f>IF('RECAUDO 2014'!E164='RECAUDO 2014'!A164,0,'RECAUDO 2014'!A164)</f>
        <v>102083</v>
      </c>
      <c r="C228" s="30" t="str">
        <f>VLOOKUP(B228,'RECAUDO 2014'!$A$10:$E$860,3,FALSE)</f>
        <v>SAN MATEO</v>
      </c>
      <c r="D228" s="31">
        <f>IFERROR(VLOOKUP(B228,'RECAUDO 2014'!$A$10:$E$860,4,FALSE),0)</f>
        <v>351900</v>
      </c>
      <c r="E228" s="31">
        <v>0</v>
      </c>
      <c r="F228" s="31">
        <f t="shared" ref="F228:F240" si="27">D228*(1+$K$11)</f>
        <v>399229.28595445119</v>
      </c>
      <c r="G228" s="31">
        <f t="shared" ref="G228:G240" si="28">E228-D228</f>
        <v>-351900</v>
      </c>
      <c r="H228" s="32">
        <f t="shared" ref="H228:H240" si="29">IF(AND(D228=0,E228&gt;0),100%,IFERROR(E228/D228-1,0%))</f>
        <v>-1</v>
      </c>
      <c r="I228" s="31">
        <f t="shared" ref="I228:I240" si="30">E228-F228</f>
        <v>-399229.28595445119</v>
      </c>
      <c r="J228" s="32">
        <f t="shared" ref="J228:J240" si="31">IF(AND(F228=0,E228&gt;0),100%,IFERROR(E228/F228-1,0%))</f>
        <v>-1</v>
      </c>
    </row>
    <row r="229" spans="2:10" hidden="1" outlineLevel="1" x14ac:dyDescent="0.25">
      <c r="B229" s="24">
        <f>IF('RECAUDO 2014'!E177='RECAUDO 2014'!A177,0,'RECAUDO 2014'!A177)</f>
        <v>101103</v>
      </c>
      <c r="C229" s="25" t="str">
        <f>VLOOKUP(B229,'RECAUDO 2014'!$A$10:$E$860,3,FALSE)</f>
        <v>MEDINA</v>
      </c>
      <c r="D229" s="26">
        <f>IFERROR(VLOOKUP(B229,'RECAUDO 2014'!$A$10:$E$860,4,FALSE),0)</f>
        <v>301800</v>
      </c>
      <c r="E229" s="26">
        <v>0</v>
      </c>
      <c r="F229" s="26">
        <f t="shared" si="27"/>
        <v>342391.01591660519</v>
      </c>
      <c r="G229" s="26">
        <f t="shared" si="28"/>
        <v>-301800</v>
      </c>
      <c r="H229" s="27">
        <f t="shared" si="29"/>
        <v>-1</v>
      </c>
      <c r="I229" s="26">
        <f t="shared" si="30"/>
        <v>-342391.01591660519</v>
      </c>
      <c r="J229" s="27">
        <f t="shared" si="31"/>
        <v>-1</v>
      </c>
    </row>
    <row r="230" spans="2:10" hidden="1" outlineLevel="1" x14ac:dyDescent="0.25">
      <c r="B230" s="29">
        <f>IF('RECAUDO 2014'!E191='RECAUDO 2014'!A191,0,'RECAUDO 2014'!A191)</f>
        <v>102145</v>
      </c>
      <c r="C230" s="30" t="str">
        <f>VLOOKUP(B230,'RECAUDO 2014'!$A$10:$E$860,3,FALSE)</f>
        <v>CHIVOR</v>
      </c>
      <c r="D230" s="31">
        <f>IFERROR(VLOOKUP(B230,'RECAUDO 2014'!$A$10:$E$860,4,FALSE),0)</f>
        <v>190300</v>
      </c>
      <c r="E230" s="31">
        <v>0</v>
      </c>
      <c r="F230" s="31">
        <f t="shared" si="27"/>
        <v>215894.6664311795</v>
      </c>
      <c r="G230" s="31">
        <f t="shared" si="28"/>
        <v>-190300</v>
      </c>
      <c r="H230" s="32">
        <f t="shared" si="29"/>
        <v>-1</v>
      </c>
      <c r="I230" s="31">
        <f t="shared" si="30"/>
        <v>-215894.6664311795</v>
      </c>
      <c r="J230" s="32">
        <f t="shared" si="31"/>
        <v>-1</v>
      </c>
    </row>
    <row r="231" spans="2:10" hidden="1" outlineLevel="1" x14ac:dyDescent="0.25">
      <c r="B231" s="24">
        <f>IF('RECAUDO 2014'!E192='RECAUDO 2014'!A192,0,'RECAUDO 2014'!A192)</f>
        <v>103040</v>
      </c>
      <c r="C231" s="25" t="str">
        <f>VLOOKUP(B231,'RECAUDO 2014'!$A$10:$E$860,3,FALSE)</f>
        <v>PACHAQUIARO</v>
      </c>
      <c r="D231" s="26">
        <f>IFERROR(VLOOKUP(B231,'RECAUDO 2014'!$A$10:$E$860,4,FALSE),0)</f>
        <v>190100</v>
      </c>
      <c r="E231" s="26">
        <v>0</v>
      </c>
      <c r="F231" s="26">
        <f t="shared" si="27"/>
        <v>215667.76714959129</v>
      </c>
      <c r="G231" s="26">
        <f t="shared" si="28"/>
        <v>-190100</v>
      </c>
      <c r="H231" s="27">
        <f t="shared" si="29"/>
        <v>-1</v>
      </c>
      <c r="I231" s="26">
        <f t="shared" si="30"/>
        <v>-215667.76714959129</v>
      </c>
      <c r="J231" s="27">
        <f t="shared" si="31"/>
        <v>-1</v>
      </c>
    </row>
    <row r="232" spans="2:10" hidden="1" outlineLevel="1" x14ac:dyDescent="0.25">
      <c r="B232" s="29">
        <f>IF('RECAUDO 2014'!E193='RECAUDO 2014'!A193,0,'RECAUDO 2014'!A193)</f>
        <v>102060</v>
      </c>
      <c r="C232" s="30" t="str">
        <f>VLOOKUP(B232,'RECAUDO 2014'!$A$10:$E$860,3,FALSE)</f>
        <v>OICATA</v>
      </c>
      <c r="D232" s="31">
        <f>IFERROR(VLOOKUP(B232,'RECAUDO 2014'!$A$10:$E$860,4,FALSE),0)</f>
        <v>179900</v>
      </c>
      <c r="E232" s="31">
        <v>0</v>
      </c>
      <c r="F232" s="31">
        <f t="shared" si="27"/>
        <v>204095.9037885927</v>
      </c>
      <c r="G232" s="31">
        <f t="shared" si="28"/>
        <v>-179900</v>
      </c>
      <c r="H232" s="32">
        <f t="shared" si="29"/>
        <v>-1</v>
      </c>
      <c r="I232" s="31">
        <f t="shared" si="30"/>
        <v>-204095.9037885927</v>
      </c>
      <c r="J232" s="32">
        <f t="shared" si="31"/>
        <v>-1</v>
      </c>
    </row>
    <row r="233" spans="2:10" hidden="1" outlineLevel="1" x14ac:dyDescent="0.25">
      <c r="B233" s="24">
        <f>IF('RECAUDO 2014'!E197='RECAUDO 2014'!A197,0,'RECAUDO 2014'!A197)</f>
        <v>132016</v>
      </c>
      <c r="C233" s="25" t="str">
        <f>VLOOKUP(B233,'RECAUDO 2014'!$A$10:$E$860,3,FALSE)</f>
        <v>TAMARA</v>
      </c>
      <c r="D233" s="26">
        <f>IFERROR(VLOOKUP(B233,'RECAUDO 2014'!$A$10:$E$860,4,FALSE),0)</f>
        <v>160000</v>
      </c>
      <c r="E233" s="26">
        <v>0</v>
      </c>
      <c r="F233" s="26">
        <f t="shared" si="27"/>
        <v>181519.42527056605</v>
      </c>
      <c r="G233" s="26">
        <f t="shared" si="28"/>
        <v>-160000</v>
      </c>
      <c r="H233" s="27">
        <f t="shared" si="29"/>
        <v>-1</v>
      </c>
      <c r="I233" s="26">
        <f t="shared" si="30"/>
        <v>-181519.42527056605</v>
      </c>
      <c r="J233" s="27">
        <f t="shared" si="31"/>
        <v>-1</v>
      </c>
    </row>
    <row r="234" spans="2:10" hidden="1" outlineLevel="1" x14ac:dyDescent="0.25">
      <c r="B234" s="29">
        <f>IF('RECAUDO 2014'!E199='RECAUDO 2014'!A199,0,'RECAUDO 2014'!A199)</f>
        <v>102122</v>
      </c>
      <c r="C234" s="30" t="str">
        <f>VLOOKUP(B234,'RECAUDO 2014'!$A$10:$E$860,3,FALSE)</f>
        <v>ZETAQUIRA</v>
      </c>
      <c r="D234" s="31">
        <f>IFERROR(VLOOKUP(B234,'RECAUDO 2014'!$A$10:$E$860,4,FALSE),0)</f>
        <v>129600</v>
      </c>
      <c r="E234" s="31">
        <v>0</v>
      </c>
      <c r="F234" s="31">
        <f t="shared" si="27"/>
        <v>147030.73446915849</v>
      </c>
      <c r="G234" s="31">
        <f t="shared" si="28"/>
        <v>-129600</v>
      </c>
      <c r="H234" s="32">
        <f t="shared" si="29"/>
        <v>-1</v>
      </c>
      <c r="I234" s="31">
        <f t="shared" si="30"/>
        <v>-147030.73446915849</v>
      </c>
      <c r="J234" s="32">
        <f t="shared" si="31"/>
        <v>-1</v>
      </c>
    </row>
    <row r="235" spans="2:10" hidden="1" outlineLevel="1" x14ac:dyDescent="0.25">
      <c r="B235" s="24">
        <f>IF('RECAUDO 2014'!E207='RECAUDO 2014'!A207,0,'RECAUDO 2014'!A207)</f>
        <v>102104</v>
      </c>
      <c r="C235" s="25" t="str">
        <f>VLOOKUP(B235,'RECAUDO 2014'!$A$10:$E$860,3,FALSE)</f>
        <v>TASCO</v>
      </c>
      <c r="D235" s="26">
        <f>IFERROR(VLOOKUP(B235,'RECAUDO 2014'!$A$10:$E$860,4,FALSE),0)</f>
        <v>92500</v>
      </c>
      <c r="E235" s="26">
        <v>0</v>
      </c>
      <c r="F235" s="26">
        <f t="shared" si="27"/>
        <v>104940.91773454599</v>
      </c>
      <c r="G235" s="26">
        <f t="shared" si="28"/>
        <v>-92500</v>
      </c>
      <c r="H235" s="27">
        <f t="shared" si="29"/>
        <v>-1</v>
      </c>
      <c r="I235" s="26">
        <f t="shared" si="30"/>
        <v>-104940.91773454599</v>
      </c>
      <c r="J235" s="27">
        <f t="shared" si="31"/>
        <v>-1</v>
      </c>
    </row>
    <row r="236" spans="2:10" hidden="1" outlineLevel="1" x14ac:dyDescent="0.25">
      <c r="B236" s="29">
        <f>IF('RECAUDO 2014'!E216='RECAUDO 2014'!A216,0,'RECAUDO 2014'!A216)</f>
        <v>102022</v>
      </c>
      <c r="C236" s="30" t="str">
        <f>VLOOKUP(B236,'RECAUDO 2014'!$A$10:$E$860,3,FALSE)</f>
        <v>CHIVATA</v>
      </c>
      <c r="D236" s="31">
        <f>IFERROR(VLOOKUP(B236,'RECAUDO 2014'!$A$10:$E$860,4,FALSE),0)</f>
        <v>58800</v>
      </c>
      <c r="E236" s="31">
        <v>0</v>
      </c>
      <c r="F236" s="31">
        <f t="shared" si="27"/>
        <v>66708.388786933021</v>
      </c>
      <c r="G236" s="31">
        <f t="shared" si="28"/>
        <v>-58800</v>
      </c>
      <c r="H236" s="32">
        <f t="shared" si="29"/>
        <v>-1</v>
      </c>
      <c r="I236" s="31">
        <f t="shared" si="30"/>
        <v>-66708.388786933021</v>
      </c>
      <c r="J236" s="32">
        <f t="shared" si="31"/>
        <v>-1</v>
      </c>
    </row>
    <row r="237" spans="2:10" hidden="1" outlineLevel="1" x14ac:dyDescent="0.25">
      <c r="B237" s="24">
        <f>IF('RECAUDO 2014'!E217='RECAUDO 2014'!A217,0,'RECAUDO 2014'!A217)</f>
        <v>101093</v>
      </c>
      <c r="C237" s="25" t="str">
        <f>VLOOKUP(B237,'RECAUDO 2014'!$A$10:$E$860,3,FALSE)</f>
        <v>JUNIN</v>
      </c>
      <c r="D237" s="26">
        <f>IFERROR(VLOOKUP(B237,'RECAUDO 2014'!$A$10:$E$860,4,FALSE),0)</f>
        <v>58400</v>
      </c>
      <c r="E237" s="26">
        <v>0</v>
      </c>
      <c r="F237" s="26">
        <f t="shared" si="27"/>
        <v>66254.590223756604</v>
      </c>
      <c r="G237" s="26">
        <f t="shared" si="28"/>
        <v>-58400</v>
      </c>
      <c r="H237" s="27">
        <f t="shared" si="29"/>
        <v>-1</v>
      </c>
      <c r="I237" s="26">
        <f t="shared" si="30"/>
        <v>-66254.590223756604</v>
      </c>
      <c r="J237" s="27">
        <f t="shared" si="31"/>
        <v>-1</v>
      </c>
    </row>
    <row r="238" spans="2:10" hidden="1" outlineLevel="1" x14ac:dyDescent="0.25">
      <c r="B238" s="29">
        <f>IF('RECAUDO 2014'!E218='RECAUDO 2014'!A218,0,'RECAUDO 2014'!A218)</f>
        <v>102056</v>
      </c>
      <c r="C238" s="30" t="str">
        <f>VLOOKUP(B238,'RECAUDO 2014'!$A$10:$E$860,3,FALSE)</f>
        <v>MOTAVITA</v>
      </c>
      <c r="D238" s="31">
        <f>IFERROR(VLOOKUP(B238,'RECAUDO 2014'!$A$10:$E$860,4,FALSE),0)</f>
        <v>57900</v>
      </c>
      <c r="E238" s="31">
        <v>0</v>
      </c>
      <c r="F238" s="31">
        <f t="shared" si="27"/>
        <v>65687.342019786083</v>
      </c>
      <c r="G238" s="31">
        <f t="shared" si="28"/>
        <v>-57900</v>
      </c>
      <c r="H238" s="32">
        <f t="shared" si="29"/>
        <v>-1</v>
      </c>
      <c r="I238" s="31">
        <f t="shared" si="30"/>
        <v>-65687.342019786083</v>
      </c>
      <c r="J238" s="32">
        <f t="shared" si="31"/>
        <v>-1</v>
      </c>
    </row>
    <row r="239" spans="2:10" hidden="1" outlineLevel="1" x14ac:dyDescent="0.25">
      <c r="B239" s="24">
        <f>IF('RECAUDO 2014'!E221='RECAUDO 2014'!A221,0,'RECAUDO 2014'!A221)</f>
        <v>132012</v>
      </c>
      <c r="C239" s="25" t="str">
        <f>VLOOKUP(B239,'RECAUDO 2014'!$A$10:$E$860,3,FALSE)</f>
        <v>RECETOR</v>
      </c>
      <c r="D239" s="26">
        <f>IFERROR(VLOOKUP(B239,'RECAUDO 2014'!$A$10:$E$860,4,FALSE),0)</f>
        <v>32800</v>
      </c>
      <c r="E239" s="26">
        <v>0</v>
      </c>
      <c r="F239" s="26">
        <f t="shared" si="27"/>
        <v>37211.482180466039</v>
      </c>
      <c r="G239" s="26">
        <f t="shared" si="28"/>
        <v>-32800</v>
      </c>
      <c r="H239" s="27">
        <f t="shared" si="29"/>
        <v>-1</v>
      </c>
      <c r="I239" s="26">
        <f t="shared" si="30"/>
        <v>-37211.482180466039</v>
      </c>
      <c r="J239" s="27">
        <f t="shared" si="31"/>
        <v>-1</v>
      </c>
    </row>
    <row r="240" spans="2:10" ht="15.75" hidden="1" outlineLevel="1" thickBot="1" x14ac:dyDescent="0.3">
      <c r="B240" s="38">
        <f>IF('RECAUDO 2014'!E223='RECAUDO 2014'!A223,0,'RECAUDO 2014'!A223)</f>
        <v>10001</v>
      </c>
      <c r="C240" s="39" t="str">
        <f>VLOOKUP(B240,'RECAUDO 2014'!$A$10:$E$860,3,FALSE)</f>
        <v xml:space="preserve">DIRECCION GENERAL </v>
      </c>
      <c r="D240" s="40">
        <f>IFERROR(VLOOKUP(B240,'RECAUDO 2014'!$A$10:$E$860,4,FALSE),0)</f>
        <v>0</v>
      </c>
      <c r="E240" s="40">
        <v>0</v>
      </c>
      <c r="F240" s="40">
        <f t="shared" si="27"/>
        <v>0</v>
      </c>
      <c r="G240" s="40">
        <f t="shared" si="28"/>
        <v>0</v>
      </c>
      <c r="H240" s="41">
        <f t="shared" si="29"/>
        <v>0</v>
      </c>
      <c r="I240" s="40">
        <f t="shared" si="30"/>
        <v>0</v>
      </c>
      <c r="J240" s="41">
        <f t="shared" si="31"/>
        <v>0</v>
      </c>
    </row>
    <row r="241" spans="1:11" s="6" customFormat="1" collapsed="1" x14ac:dyDescent="0.25">
      <c r="C241" s="19"/>
      <c r="D241" s="20"/>
      <c r="E241" s="20"/>
      <c r="F241" s="20"/>
      <c r="G241" s="20"/>
      <c r="H241" s="20"/>
      <c r="I241" s="20"/>
      <c r="J241" s="20"/>
      <c r="K241" s="9"/>
    </row>
    <row r="242" spans="1:11" customFormat="1" ht="21" x14ac:dyDescent="0.25">
      <c r="A242" s="13"/>
      <c r="B242" s="13"/>
      <c r="C242" s="14" t="s">
        <v>1670</v>
      </c>
      <c r="D242" s="15">
        <v>0</v>
      </c>
      <c r="E242" s="15">
        <v>0</v>
      </c>
      <c r="F242" s="15">
        <f>D242*(1+K242)</f>
        <v>0</v>
      </c>
      <c r="G242" s="16">
        <f>E242-D242</f>
        <v>0</v>
      </c>
      <c r="H242" s="17">
        <f t="shared" ref="H242" si="32">IF(AND(D242=0,E242&gt;0),100%,IFERROR(E242/D242-1,0%))</f>
        <v>0</v>
      </c>
      <c r="I242" s="16">
        <f>E242-F242</f>
        <v>0</v>
      </c>
      <c r="J242" s="17">
        <f>IF(AND(F242=0,E242&gt;0),100%,IFERROR(E242/F242-1,0%))</f>
        <v>0</v>
      </c>
      <c r="K242" s="18">
        <v>0.13449640794103779</v>
      </c>
    </row>
    <row r="243" spans="1:11" customFormat="1" ht="15.75" hidden="1" outlineLevel="1" thickBot="1" x14ac:dyDescent="0.3">
      <c r="B243" s="21"/>
      <c r="C243" s="22"/>
      <c r="D243" s="21"/>
      <c r="E243" s="23"/>
      <c r="F243" s="23"/>
      <c r="G243" s="21"/>
      <c r="H243" s="21"/>
      <c r="I243" s="21"/>
      <c r="J243" s="21"/>
      <c r="K243" s="2"/>
    </row>
    <row r="244" spans="1:11" hidden="1" outlineLevel="1" x14ac:dyDescent="0.25">
      <c r="B244" s="24">
        <f>IF('RECAUDO 2015'!B224=2,'RECAUDO 2015'!A224,0)</f>
        <v>209001</v>
      </c>
      <c r="C244" s="25" t="str">
        <f>VLOOKUP(B244,'RECAUDO 2015'!$A$10:$D$854,3,FALSE)</f>
        <v xml:space="preserve">MEDELLIN                                          </v>
      </c>
      <c r="D244" s="26">
        <f>IFERROR(VLOOKUP(B244,'RECAUDO 2014'!$A$10:$E$860,4,FALSE),0)</f>
        <v>2774380741</v>
      </c>
      <c r="E244" s="26">
        <f>VLOOKUP(B244,'RECAUDO 2015'!$A$10:$D$854,4,FALSE)</f>
        <v>2805097470</v>
      </c>
      <c r="F244" s="26">
        <f t="shared" si="17"/>
        <v>3147524984.9252949</v>
      </c>
      <c r="G244" s="26">
        <f t="shared" si="18"/>
        <v>30716729</v>
      </c>
      <c r="H244" s="27">
        <f t="shared" si="19"/>
        <v>1.1071562221459441E-2</v>
      </c>
      <c r="I244" s="26">
        <f t="shared" si="20"/>
        <v>-342427514.92529488</v>
      </c>
      <c r="J244" s="27">
        <f t="shared" si="21"/>
        <v>-0.10879262803800183</v>
      </c>
    </row>
    <row r="245" spans="1:11" hidden="1" outlineLevel="1" x14ac:dyDescent="0.25">
      <c r="B245" s="29">
        <f>IF('RECAUDO 2015'!B225=2,'RECAUDO 2015'!A225,0)</f>
        <v>209002</v>
      </c>
      <c r="C245" s="30" t="str">
        <f>VLOOKUP(B245,'RECAUDO 2015'!$A$10:$D$854,3,FALSE)</f>
        <v xml:space="preserve">BELLO                                             </v>
      </c>
      <c r="D245" s="31">
        <f>IFERROR(VLOOKUP(B245,'RECAUDO 2014'!$A$10:$E$860,4,FALSE),0)</f>
        <v>165724100</v>
      </c>
      <c r="E245" s="31">
        <f>VLOOKUP(B245,'RECAUDO 2015'!$A$10:$D$854,4,FALSE)</f>
        <v>221334800</v>
      </c>
      <c r="F245" s="31">
        <f t="shared" si="17"/>
        <v>188013396.15926135</v>
      </c>
      <c r="G245" s="31">
        <f t="shared" si="18"/>
        <v>55610700</v>
      </c>
      <c r="H245" s="32">
        <f t="shared" si="19"/>
        <v>0.33556193697838754</v>
      </c>
      <c r="I245" s="31">
        <f t="shared" si="20"/>
        <v>33321403.840738654</v>
      </c>
      <c r="J245" s="32">
        <f t="shared" si="21"/>
        <v>0.17722888114053825</v>
      </c>
    </row>
    <row r="246" spans="1:11" hidden="1" outlineLevel="1" x14ac:dyDescent="0.25">
      <c r="B246" s="24">
        <f>IF('RECAUDO 2015'!B226=2,'RECAUDO 2015'!A226,0)</f>
        <v>209006</v>
      </c>
      <c r="C246" s="25" t="str">
        <f>VLOOKUP(B246,'RECAUDO 2015'!$A$10:$D$854,3,FALSE)</f>
        <v xml:space="preserve">ITAGUI                                            </v>
      </c>
      <c r="D246" s="26">
        <f>IFERROR(VLOOKUP(B246,'RECAUDO 2014'!$A$10:$E$860,4,FALSE),0)</f>
        <v>203276900</v>
      </c>
      <c r="E246" s="26">
        <f>VLOOKUP(B246,'RECAUDO 2015'!$A$10:$D$854,4,FALSE)</f>
        <v>208385400</v>
      </c>
      <c r="F246" s="26">
        <f t="shared" si="17"/>
        <v>230616912.86738953</v>
      </c>
      <c r="G246" s="26">
        <f t="shared" si="18"/>
        <v>5108500</v>
      </c>
      <c r="H246" s="27">
        <f t="shared" si="19"/>
        <v>2.5130745303573621E-2</v>
      </c>
      <c r="I246" s="26">
        <f t="shared" si="20"/>
        <v>-22231512.86738953</v>
      </c>
      <c r="J246" s="27">
        <f t="shared" si="21"/>
        <v>-9.6400184145094325E-2</v>
      </c>
    </row>
    <row r="247" spans="1:11" hidden="1" outlineLevel="1" x14ac:dyDescent="0.25">
      <c r="B247" s="29">
        <f>IF('RECAUDO 2015'!B227=2,'RECAUDO 2015'!A227,0)</f>
        <v>209004</v>
      </c>
      <c r="C247" s="30" t="str">
        <f>VLOOKUP(B247,'RECAUDO 2015'!$A$10:$D$854,3,FALSE)</f>
        <v xml:space="preserve">ENVIGADO                                          </v>
      </c>
      <c r="D247" s="31">
        <f>IFERROR(VLOOKUP(B247,'RECAUDO 2014'!$A$10:$E$860,4,FALSE),0)</f>
        <v>138602900</v>
      </c>
      <c r="E247" s="31">
        <f>VLOOKUP(B247,'RECAUDO 2015'!$A$10:$D$854,4,FALSE)</f>
        <v>153478880</v>
      </c>
      <c r="F247" s="31">
        <f t="shared" si="17"/>
        <v>157244492.18021086</v>
      </c>
      <c r="G247" s="31">
        <f t="shared" si="18"/>
        <v>14875980</v>
      </c>
      <c r="H247" s="32">
        <f t="shared" si="19"/>
        <v>0.1073280573494495</v>
      </c>
      <c r="I247" s="31">
        <f t="shared" si="20"/>
        <v>-3765612.1802108586</v>
      </c>
      <c r="J247" s="32">
        <f t="shared" si="21"/>
        <v>-2.3947498115833854E-2</v>
      </c>
    </row>
    <row r="248" spans="1:11" hidden="1" outlineLevel="1" x14ac:dyDescent="0.25">
      <c r="B248" s="24">
        <f>IF('RECAUDO 2015'!B228=2,'RECAUDO 2015'!A228,0)</f>
        <v>209008</v>
      </c>
      <c r="C248" s="25" t="str">
        <f>VLOOKUP(B248,'RECAUDO 2015'!$A$10:$D$854,3,FALSE)</f>
        <v xml:space="preserve">SABANETA                                          </v>
      </c>
      <c r="D248" s="26">
        <f>IFERROR(VLOOKUP(B248,'RECAUDO 2014'!$A$10:$E$860,4,FALSE),0)</f>
        <v>85069700</v>
      </c>
      <c r="E248" s="26">
        <f>VLOOKUP(B248,'RECAUDO 2015'!$A$10:$D$854,4,FALSE)</f>
        <v>92494700</v>
      </c>
      <c r="F248" s="26">
        <f t="shared" si="17"/>
        <v>96511269.074621707</v>
      </c>
      <c r="G248" s="26">
        <f t="shared" si="18"/>
        <v>7425000</v>
      </c>
      <c r="H248" s="27">
        <f t="shared" si="19"/>
        <v>8.7281370452699347E-2</v>
      </c>
      <c r="I248" s="26">
        <f t="shared" si="20"/>
        <v>-4016569.0746217072</v>
      </c>
      <c r="J248" s="27">
        <f t="shared" si="21"/>
        <v>-4.1617617436116472E-2</v>
      </c>
    </row>
    <row r="249" spans="1:11" hidden="1" outlineLevel="1" x14ac:dyDescent="0.25">
      <c r="B249" s="29">
        <f>IF('RECAUDO 2015'!B229=2,'RECAUDO 2015'!A229,0)</f>
        <v>209126</v>
      </c>
      <c r="C249" s="30" t="str">
        <f>VLOOKUP(B249,'RECAUDO 2015'!$A$10:$D$854,3,FALSE)</f>
        <v xml:space="preserve">COTELCO ANTIOQUIA                                 </v>
      </c>
      <c r="D249" s="31">
        <f>IFERROR(VLOOKUP(B249,'RECAUDO 2014'!$A$10:$E$860,4,FALSE),0)</f>
        <v>61686900</v>
      </c>
      <c r="E249" s="31">
        <f>VLOOKUP(B249,'RECAUDO 2015'!$A$10:$D$854,4,FALSE)</f>
        <v>68249000</v>
      </c>
      <c r="F249" s="31">
        <f t="shared" si="17"/>
        <v>69983566.467018008</v>
      </c>
      <c r="G249" s="31">
        <f t="shared" si="18"/>
        <v>6562100</v>
      </c>
      <c r="H249" s="32">
        <f t="shared" si="19"/>
        <v>0.10637752910261344</v>
      </c>
      <c r="I249" s="31">
        <f t="shared" si="20"/>
        <v>-1734566.4670180082</v>
      </c>
      <c r="J249" s="32">
        <f t="shared" si="21"/>
        <v>-2.4785339681644758E-2</v>
      </c>
    </row>
    <row r="250" spans="1:11" hidden="1" outlineLevel="1" x14ac:dyDescent="0.25">
      <c r="B250" s="24">
        <f>IF('RECAUDO 2015'!B230=2,'RECAUDO 2015'!A230,0)</f>
        <v>209084</v>
      </c>
      <c r="C250" s="25" t="str">
        <f>VLOOKUP(B250,'RECAUDO 2015'!$A$10:$D$854,3,FALSE)</f>
        <v xml:space="preserve">RIONEGRO                                          </v>
      </c>
      <c r="D250" s="26">
        <f>IFERROR(VLOOKUP(B250,'RECAUDO 2014'!$A$10:$E$860,4,FALSE),0)</f>
        <v>57316400</v>
      </c>
      <c r="E250" s="26">
        <f>VLOOKUP(B250,'RECAUDO 2015'!$A$10:$D$854,4,FALSE)</f>
        <v>60854300</v>
      </c>
      <c r="F250" s="26">
        <f t="shared" si="17"/>
        <v>65025249.9161117</v>
      </c>
      <c r="G250" s="26">
        <f t="shared" si="18"/>
        <v>3537900</v>
      </c>
      <c r="H250" s="27">
        <f t="shared" si="19"/>
        <v>6.1725788779476654E-2</v>
      </c>
      <c r="I250" s="26">
        <f t="shared" si="20"/>
        <v>-4170949.9161117002</v>
      </c>
      <c r="J250" s="27">
        <f t="shared" si="21"/>
        <v>-6.414354303124703E-2</v>
      </c>
    </row>
    <row r="251" spans="1:11" hidden="1" outlineLevel="1" x14ac:dyDescent="0.25">
      <c r="B251" s="29">
        <f>IF('RECAUDO 2015'!B231=2,'RECAUDO 2015'!A231,0)</f>
        <v>209023</v>
      </c>
      <c r="C251" s="30" t="str">
        <f>VLOOKUP(B251,'RECAUDO 2015'!$A$10:$D$854,3,FALSE)</f>
        <v xml:space="preserve">BARBOSA                                           </v>
      </c>
      <c r="D251" s="31">
        <f>IFERROR(VLOOKUP(B251,'RECAUDO 2014'!$A$10:$E$860,4,FALSE),0)</f>
        <v>34085700</v>
      </c>
      <c r="E251" s="31">
        <f>VLOOKUP(B251,'RECAUDO 2015'!$A$10:$D$854,4,FALSE)</f>
        <v>43537600</v>
      </c>
      <c r="F251" s="31">
        <f t="shared" si="17"/>
        <v>38670104.212155834</v>
      </c>
      <c r="G251" s="31">
        <f t="shared" si="18"/>
        <v>9451900</v>
      </c>
      <c r="H251" s="32">
        <f t="shared" si="19"/>
        <v>0.2772981044836984</v>
      </c>
      <c r="I251" s="31">
        <f t="shared" si="20"/>
        <v>4867495.7878441662</v>
      </c>
      <c r="J251" s="32">
        <f t="shared" si="21"/>
        <v>0.12587232144862126</v>
      </c>
    </row>
    <row r="252" spans="1:11" hidden="1" outlineLevel="1" x14ac:dyDescent="0.25">
      <c r="B252" s="24">
        <f>IF('RECAUDO 2015'!B232=2,'RECAUDO 2015'!A232,0)</f>
        <v>209039</v>
      </c>
      <c r="C252" s="25" t="str">
        <f>VLOOKUP(B252,'RECAUDO 2015'!$A$10:$D$854,3,FALSE)</f>
        <v xml:space="preserve">CAUCASIA                                          </v>
      </c>
      <c r="D252" s="26">
        <f>IFERROR(VLOOKUP(B252,'RECAUDO 2014'!$A$10:$E$860,4,FALSE),0)</f>
        <v>25763600</v>
      </c>
      <c r="E252" s="26">
        <f>VLOOKUP(B252,'RECAUDO 2015'!$A$10:$D$854,4,FALSE)</f>
        <v>41177000</v>
      </c>
      <c r="F252" s="26">
        <f t="shared" si="17"/>
        <v>29228711.655629721</v>
      </c>
      <c r="G252" s="26">
        <f t="shared" si="18"/>
        <v>15413400</v>
      </c>
      <c r="H252" s="27">
        <f t="shared" si="19"/>
        <v>0.59826266515549076</v>
      </c>
      <c r="I252" s="26">
        <f t="shared" si="20"/>
        <v>11948288.344370279</v>
      </c>
      <c r="J252" s="27">
        <f t="shared" si="21"/>
        <v>0.40878600757857653</v>
      </c>
    </row>
    <row r="253" spans="1:11" hidden="1" outlineLevel="1" x14ac:dyDescent="0.25">
      <c r="B253" s="29">
        <f>IF('RECAUDO 2015'!B233=2,'RECAUDO 2015'!A233,0)</f>
        <v>209019</v>
      </c>
      <c r="C253" s="30" t="str">
        <f>VLOOKUP(B253,'RECAUDO 2015'!$A$10:$D$854,3,FALSE)</f>
        <v xml:space="preserve">APARTADO                                          </v>
      </c>
      <c r="D253" s="31">
        <f>IFERROR(VLOOKUP(B253,'RECAUDO 2014'!$A$10:$E$860,4,FALSE),0)</f>
        <v>37078600</v>
      </c>
      <c r="E253" s="31">
        <f>VLOOKUP(B253,'RECAUDO 2015'!$A$10:$D$854,4,FALSE)</f>
        <v>39813700</v>
      </c>
      <c r="F253" s="31">
        <f t="shared" si="17"/>
        <v>42065538.511482567</v>
      </c>
      <c r="G253" s="31">
        <f t="shared" si="18"/>
        <v>2735100</v>
      </c>
      <c r="H253" s="32">
        <f t="shared" si="19"/>
        <v>7.3764921005647466E-2</v>
      </c>
      <c r="I253" s="31">
        <f t="shared" si="20"/>
        <v>-2251838.5114825666</v>
      </c>
      <c r="J253" s="32">
        <f t="shared" si="21"/>
        <v>-5.3531669655622838E-2</v>
      </c>
    </row>
    <row r="254" spans="1:11" hidden="1" outlineLevel="1" x14ac:dyDescent="0.25">
      <c r="B254" s="24">
        <f>IF('RECAUDO 2015'!B234=2,'RECAUDO 2015'!A234,0)</f>
        <v>209122</v>
      </c>
      <c r="C254" s="25" t="str">
        <f>VLOOKUP(B254,'RECAUDO 2015'!$A$10:$D$854,3,FALSE)</f>
        <v xml:space="preserve">YARUMAL                                           </v>
      </c>
      <c r="D254" s="26">
        <f>IFERROR(VLOOKUP(B254,'RECAUDO 2014'!$A$10:$E$860,4,FALSE),0)</f>
        <v>34884400</v>
      </c>
      <c r="E254" s="26">
        <f>VLOOKUP(B254,'RECAUDO 2015'!$A$10:$D$854,4,FALSE)</f>
        <v>39405300</v>
      </c>
      <c r="F254" s="26">
        <f t="shared" si="17"/>
        <v>39576226.493178338</v>
      </c>
      <c r="G254" s="26">
        <f t="shared" si="18"/>
        <v>4520900</v>
      </c>
      <c r="H254" s="27">
        <f t="shared" si="19"/>
        <v>0.12959661051931515</v>
      </c>
      <c r="I254" s="26">
        <f t="shared" si="20"/>
        <v>-170926.49317833781</v>
      </c>
      <c r="J254" s="27">
        <f t="shared" si="21"/>
        <v>-4.3189184094597488E-3</v>
      </c>
    </row>
    <row r="255" spans="1:11" hidden="1" outlineLevel="1" x14ac:dyDescent="0.25">
      <c r="B255" s="29">
        <f>IF('RECAUDO 2015'!B235=2,'RECAUDO 2015'!A235,0)</f>
        <v>209102</v>
      </c>
      <c r="C255" s="30" t="str">
        <f>VLOOKUP(B255,'RECAUDO 2015'!$A$10:$D$854,3,FALSE)</f>
        <v xml:space="preserve">SANTAFE ANTIOQUIA                                 </v>
      </c>
      <c r="D255" s="31">
        <f>IFERROR(VLOOKUP(B255,'RECAUDO 2014'!$A$10:$E$860,4,FALSE),0)</f>
        <v>28476300</v>
      </c>
      <c r="E255" s="31">
        <f>VLOOKUP(B255,'RECAUDO 2015'!$A$10:$D$854,4,FALSE)</f>
        <v>36138500</v>
      </c>
      <c r="F255" s="31">
        <f t="shared" si="17"/>
        <v>32306260.061451375</v>
      </c>
      <c r="G255" s="31">
        <f t="shared" si="18"/>
        <v>7662200</v>
      </c>
      <c r="H255" s="32">
        <f t="shared" si="19"/>
        <v>0.26907287814779313</v>
      </c>
      <c r="I255" s="31">
        <f t="shared" si="20"/>
        <v>3832239.9385486245</v>
      </c>
      <c r="J255" s="32">
        <f t="shared" si="21"/>
        <v>0.11862220917119859</v>
      </c>
    </row>
    <row r="256" spans="1:11" hidden="1" outlineLevel="1" x14ac:dyDescent="0.25">
      <c r="B256" s="24">
        <f>IF('RECAUDO 2015'!B236=2,'RECAUDO 2015'!A236,0)</f>
        <v>209003</v>
      </c>
      <c r="C256" s="25" t="str">
        <f>VLOOKUP(B256,'RECAUDO 2015'!$A$10:$D$854,3,FALSE)</f>
        <v xml:space="preserve">COPACABANA                                        </v>
      </c>
      <c r="D256" s="26">
        <f>IFERROR(VLOOKUP(B256,'RECAUDO 2014'!$A$10:$E$860,4,FALSE),0)</f>
        <v>39004500</v>
      </c>
      <c r="E256" s="26">
        <f>VLOOKUP(B256,'RECAUDO 2015'!$A$10:$D$854,4,FALSE)</f>
        <v>34326200</v>
      </c>
      <c r="F256" s="26">
        <f t="shared" si="17"/>
        <v>44250465.14353621</v>
      </c>
      <c r="G256" s="26">
        <f t="shared" si="18"/>
        <v>-4678300</v>
      </c>
      <c r="H256" s="27">
        <f t="shared" si="19"/>
        <v>-0.11994257072901848</v>
      </c>
      <c r="I256" s="26">
        <f t="shared" si="20"/>
        <v>-9924265.1435362101</v>
      </c>
      <c r="J256" s="27">
        <f t="shared" si="21"/>
        <v>-0.22427482087125306</v>
      </c>
    </row>
    <row r="257" spans="2:10" hidden="1" outlineLevel="1" x14ac:dyDescent="0.25">
      <c r="B257" s="29">
        <f>IF('RECAUDO 2015'!B237=2,'RECAUDO 2015'!A237,0)</f>
        <v>209080</v>
      </c>
      <c r="C257" s="30" t="str">
        <f>VLOOKUP(B257,'RECAUDO 2015'!$A$10:$D$854,3,FALSE)</f>
        <v xml:space="preserve">PUERTO BERRIO                                     </v>
      </c>
      <c r="D257" s="31">
        <f>IFERROR(VLOOKUP(B257,'RECAUDO 2014'!$A$10:$E$860,4,FALSE),0)</f>
        <v>19080390</v>
      </c>
      <c r="E257" s="31">
        <f>VLOOKUP(B257,'RECAUDO 2015'!$A$10:$D$854,4,FALSE)</f>
        <v>32943800</v>
      </c>
      <c r="F257" s="31">
        <f t="shared" si="17"/>
        <v>21646633.917114098</v>
      </c>
      <c r="G257" s="31">
        <f t="shared" si="18"/>
        <v>13863410</v>
      </c>
      <c r="H257" s="32">
        <f t="shared" si="19"/>
        <v>0.72657896405681432</v>
      </c>
      <c r="I257" s="31">
        <f t="shared" si="20"/>
        <v>11297166.082885902</v>
      </c>
      <c r="J257" s="32">
        <f t="shared" si="21"/>
        <v>0.52189019900938138</v>
      </c>
    </row>
    <row r="258" spans="2:10" hidden="1" outlineLevel="1" x14ac:dyDescent="0.25">
      <c r="B258" s="24">
        <f>IF('RECAUDO 2015'!B238=2,'RECAUDO 2015'!A238,0)</f>
        <v>209058</v>
      </c>
      <c r="C258" s="25" t="str">
        <f>VLOOKUP(B258,'RECAUDO 2015'!$A$10:$D$854,3,FALSE)</f>
        <v xml:space="preserve">GUARNE                                            </v>
      </c>
      <c r="D258" s="26">
        <f>IFERROR(VLOOKUP(B258,'RECAUDO 2014'!$A$10:$E$860,4,FALSE),0)</f>
        <v>20969100</v>
      </c>
      <c r="E258" s="26">
        <f>VLOOKUP(B258,'RECAUDO 2015'!$A$10:$D$854,4,FALSE)</f>
        <v>28184700</v>
      </c>
      <c r="F258" s="26">
        <f t="shared" si="17"/>
        <v>23789368.627756417</v>
      </c>
      <c r="G258" s="26">
        <f t="shared" si="18"/>
        <v>7215600</v>
      </c>
      <c r="H258" s="27">
        <f t="shared" si="19"/>
        <v>0.34410632788245565</v>
      </c>
      <c r="I258" s="26">
        <f t="shared" si="20"/>
        <v>4395331.3722435832</v>
      </c>
      <c r="J258" s="27">
        <f t="shared" si="21"/>
        <v>0.18476032050364299</v>
      </c>
    </row>
    <row r="259" spans="2:10" hidden="1" outlineLevel="1" x14ac:dyDescent="0.25">
      <c r="B259" s="29">
        <f>IF('RECAUDO 2015'!B239=2,'RECAUDO 2015'!A239,0)</f>
        <v>209007</v>
      </c>
      <c r="C259" s="30" t="str">
        <f>VLOOKUP(B259,'RECAUDO 2015'!$A$10:$D$854,3,FALSE)</f>
        <v xml:space="preserve">LA ESTRELLA                                       </v>
      </c>
      <c r="D259" s="31">
        <f>IFERROR(VLOOKUP(B259,'RECAUDO 2014'!$A$10:$E$860,4,FALSE),0)</f>
        <v>28115445</v>
      </c>
      <c r="E259" s="31">
        <f>VLOOKUP(B259,'RECAUDO 2015'!$A$10:$D$854,4,FALSE)</f>
        <v>27810000</v>
      </c>
      <c r="F259" s="31">
        <f t="shared" si="17"/>
        <v>31896871.360163812</v>
      </c>
      <c r="G259" s="31">
        <f t="shared" si="18"/>
        <v>-305445</v>
      </c>
      <c r="H259" s="32">
        <f t="shared" si="19"/>
        <v>-1.0863957515166445E-2</v>
      </c>
      <c r="I259" s="31">
        <f t="shared" si="20"/>
        <v>-4086871.3601638116</v>
      </c>
      <c r="J259" s="32">
        <f t="shared" si="21"/>
        <v>-0.12812765597029463</v>
      </c>
    </row>
    <row r="260" spans="2:10" hidden="1" outlineLevel="1" x14ac:dyDescent="0.25">
      <c r="B260" s="24">
        <f>IF('RECAUDO 2015'!B240=2,'RECAUDO 2015'!A240,0)</f>
        <v>209105</v>
      </c>
      <c r="C260" s="25" t="str">
        <f>VLOOKUP(B260,'RECAUDO 2015'!$A$10:$D$854,3,FALSE)</f>
        <v xml:space="preserve">SEGOVIA                                           </v>
      </c>
      <c r="D260" s="26">
        <f>IFERROR(VLOOKUP(B260,'RECAUDO 2014'!$A$10:$E$860,4,FALSE),0)</f>
        <v>15943700</v>
      </c>
      <c r="E260" s="26">
        <f>VLOOKUP(B260,'RECAUDO 2015'!$A$10:$D$854,4,FALSE)</f>
        <v>27594000</v>
      </c>
      <c r="F260" s="26">
        <f t="shared" si="17"/>
        <v>18088070.379289523</v>
      </c>
      <c r="G260" s="26">
        <f t="shared" si="18"/>
        <v>11650300</v>
      </c>
      <c r="H260" s="27">
        <f t="shared" si="19"/>
        <v>0.7307149532417192</v>
      </c>
      <c r="I260" s="26">
        <f t="shared" si="20"/>
        <v>9505929.6207104772</v>
      </c>
      <c r="J260" s="27">
        <f t="shared" si="21"/>
        <v>0.52553585989993579</v>
      </c>
    </row>
    <row r="261" spans="2:10" hidden="1" outlineLevel="1" x14ac:dyDescent="0.25">
      <c r="B261" s="29">
        <f>IF('RECAUDO 2015'!B241=2,'RECAUDO 2015'!A241,0)</f>
        <v>209014</v>
      </c>
      <c r="C261" s="30" t="str">
        <f>VLOOKUP(B261,'RECAUDO 2015'!$A$10:$D$854,3,FALSE)</f>
        <v xml:space="preserve">ANDES                                             </v>
      </c>
      <c r="D261" s="31">
        <f>IFERROR(VLOOKUP(B261,'RECAUDO 2014'!$A$10:$E$860,4,FALSE),0)</f>
        <v>23277000</v>
      </c>
      <c r="E261" s="31">
        <f>VLOOKUP(B261,'RECAUDO 2015'!$A$10:$D$854,4,FALSE)</f>
        <v>26590790</v>
      </c>
      <c r="F261" s="31">
        <f t="shared" si="17"/>
        <v>26407672.887643538</v>
      </c>
      <c r="G261" s="31">
        <f t="shared" si="18"/>
        <v>3313790</v>
      </c>
      <c r="H261" s="32">
        <f t="shared" si="19"/>
        <v>0.14236327705460328</v>
      </c>
      <c r="I261" s="31">
        <f t="shared" si="20"/>
        <v>183117.11235646158</v>
      </c>
      <c r="J261" s="32">
        <f t="shared" si="21"/>
        <v>6.9342388909301444E-3</v>
      </c>
    </row>
    <row r="262" spans="2:10" hidden="1" outlineLevel="1" x14ac:dyDescent="0.25">
      <c r="B262" s="24">
        <f>IF('RECAUDO 2015'!B242=2,'RECAUDO 2015'!A242,0)</f>
        <v>209065</v>
      </c>
      <c r="C262" s="25" t="str">
        <f>VLOOKUP(B262,'RECAUDO 2015'!$A$10:$D$854,3,FALSE)</f>
        <v xml:space="preserve">LA CEJA                                           </v>
      </c>
      <c r="D262" s="26">
        <f>IFERROR(VLOOKUP(B262,'RECAUDO 2014'!$A$10:$E$860,4,FALSE),0)</f>
        <v>21559400</v>
      </c>
      <c r="E262" s="26">
        <f>VLOOKUP(B262,'RECAUDO 2015'!$A$10:$D$854,4,FALSE)</f>
        <v>25810900</v>
      </c>
      <c r="F262" s="26">
        <f t="shared" si="17"/>
        <v>24459061.85736401</v>
      </c>
      <c r="G262" s="26">
        <f t="shared" si="18"/>
        <v>4251500</v>
      </c>
      <c r="H262" s="27">
        <f t="shared" si="19"/>
        <v>0.19719936547399275</v>
      </c>
      <c r="I262" s="26">
        <f t="shared" si="20"/>
        <v>1351838.1426359899</v>
      </c>
      <c r="J262" s="27">
        <f t="shared" si="21"/>
        <v>5.5269419183752833E-2</v>
      </c>
    </row>
    <row r="263" spans="2:10" hidden="1" outlineLevel="1" x14ac:dyDescent="0.25">
      <c r="B263" s="29">
        <f>IF('RECAUDO 2015'!B243=2,'RECAUDO 2015'!A243,0)</f>
        <v>209095</v>
      </c>
      <c r="C263" s="30" t="str">
        <f>VLOOKUP(B263,'RECAUDO 2015'!$A$10:$D$854,3,FALSE)</f>
        <v xml:space="preserve">SAN PEDRO DE LOS M/G                              </v>
      </c>
      <c r="D263" s="31">
        <f>IFERROR(VLOOKUP(B263,'RECAUDO 2014'!$A$10:$E$860,4,FALSE),0)</f>
        <v>12126400</v>
      </c>
      <c r="E263" s="31">
        <f>VLOOKUP(B263,'RECAUDO 2015'!$A$10:$D$854,4,FALSE)</f>
        <v>24261100</v>
      </c>
      <c r="F263" s="31">
        <f t="shared" si="17"/>
        <v>13757357.2412562</v>
      </c>
      <c r="G263" s="31">
        <f t="shared" si="18"/>
        <v>12134700</v>
      </c>
      <c r="H263" s="32">
        <f t="shared" si="19"/>
        <v>1.0006844570523814</v>
      </c>
      <c r="I263" s="31">
        <f t="shared" si="20"/>
        <v>10503742.7587438</v>
      </c>
      <c r="J263" s="32">
        <f t="shared" si="21"/>
        <v>0.76350003671087996</v>
      </c>
    </row>
    <row r="264" spans="2:10" hidden="1" outlineLevel="1" x14ac:dyDescent="0.25">
      <c r="B264" s="24">
        <f>IF('RECAUDO 2015'!B244=2,'RECAUDO 2015'!A244,0)</f>
        <v>211001</v>
      </c>
      <c r="C264" s="25" t="str">
        <f>VLOOKUP(B264,'RECAUDO 2015'!$A$10:$D$854,3,FALSE)</f>
        <v xml:space="preserve">QUIBDO                                            </v>
      </c>
      <c r="D264" s="26">
        <f>IFERROR(VLOOKUP(B264,'RECAUDO 2014'!$A$10:$E$860,4,FALSE),0)</f>
        <v>15330300</v>
      </c>
      <c r="E264" s="26">
        <f>VLOOKUP(B264,'RECAUDO 2015'!$A$10:$D$854,4,FALSE)</f>
        <v>24106900</v>
      </c>
      <c r="F264" s="26">
        <f t="shared" si="17"/>
        <v>17392170.282658491</v>
      </c>
      <c r="G264" s="26">
        <f t="shared" si="18"/>
        <v>8776600</v>
      </c>
      <c r="H264" s="27">
        <f t="shared" si="19"/>
        <v>0.57250021199846057</v>
      </c>
      <c r="I264" s="26">
        <f t="shared" si="20"/>
        <v>6714729.7173415087</v>
      </c>
      <c r="J264" s="27">
        <f t="shared" si="21"/>
        <v>0.38607773545298585</v>
      </c>
    </row>
    <row r="265" spans="2:10" hidden="1" outlineLevel="1" x14ac:dyDescent="0.25">
      <c r="B265" s="29">
        <f>IF('RECAUDO 2015'!B245=2,'RECAUDO 2015'!A245,0)</f>
        <v>209101</v>
      </c>
      <c r="C265" s="30" t="str">
        <f>VLOOKUP(B265,'RECAUDO 2015'!$A$10:$D$854,3,FALSE)</f>
        <v xml:space="preserve">SANTA ROSA                                        </v>
      </c>
      <c r="D265" s="31">
        <f>IFERROR(VLOOKUP(B265,'RECAUDO 2014'!$A$10:$E$860,4,FALSE),0)</f>
        <v>16242200</v>
      </c>
      <c r="E265" s="31">
        <f>VLOOKUP(B265,'RECAUDO 2015'!$A$10:$D$854,4,FALSE)</f>
        <v>23759700</v>
      </c>
      <c r="F265" s="31">
        <f t="shared" si="17"/>
        <v>18426717.557059925</v>
      </c>
      <c r="G265" s="31">
        <f t="shared" si="18"/>
        <v>7517500</v>
      </c>
      <c r="H265" s="32">
        <f t="shared" si="19"/>
        <v>0.46283754663777077</v>
      </c>
      <c r="I265" s="31">
        <f t="shared" si="20"/>
        <v>5332982.442940075</v>
      </c>
      <c r="J265" s="32">
        <f t="shared" si="21"/>
        <v>0.28941575874411885</v>
      </c>
    </row>
    <row r="266" spans="2:10" hidden="1" outlineLevel="1" x14ac:dyDescent="0.25">
      <c r="B266" s="24">
        <f>IF('RECAUDO 2015'!B246=2,'RECAUDO 2015'!A246,0)</f>
        <v>209005</v>
      </c>
      <c r="C266" s="25" t="str">
        <f>VLOOKUP(B266,'RECAUDO 2015'!$A$10:$D$854,3,FALSE)</f>
        <v xml:space="preserve">GIRARDOTA                                         </v>
      </c>
      <c r="D266" s="26">
        <f>IFERROR(VLOOKUP(B266,'RECAUDO 2014'!$A$10:$E$860,4,FALSE),0)</f>
        <v>21438400</v>
      </c>
      <c r="E266" s="26">
        <f>VLOOKUP(B266,'RECAUDO 2015'!$A$10:$D$854,4,FALSE)</f>
        <v>23436500</v>
      </c>
      <c r="F266" s="26">
        <f t="shared" si="17"/>
        <v>24321787.792003144</v>
      </c>
      <c r="G266" s="26">
        <f t="shared" si="18"/>
        <v>1998100</v>
      </c>
      <c r="H266" s="27">
        <f t="shared" si="19"/>
        <v>9.320191805358613E-2</v>
      </c>
      <c r="I266" s="26">
        <f t="shared" si="20"/>
        <v>-885287.79200314358</v>
      </c>
      <c r="J266" s="27">
        <f t="shared" si="21"/>
        <v>-3.6398960453648099E-2</v>
      </c>
    </row>
    <row r="267" spans="2:10" hidden="1" outlineLevel="1" x14ac:dyDescent="0.25">
      <c r="B267" s="29">
        <f>IF('RECAUDO 2015'!B247=2,'RECAUDO 2015'!A247,0)</f>
        <v>209113</v>
      </c>
      <c r="C267" s="30" t="str">
        <f>VLOOKUP(B267,'RECAUDO 2015'!$A$10:$D$854,3,FALSE)</f>
        <v xml:space="preserve">TURBO                                             </v>
      </c>
      <c r="D267" s="31">
        <f>IFERROR(VLOOKUP(B267,'RECAUDO 2014'!$A$10:$E$860,4,FALSE),0)</f>
        <v>15600800</v>
      </c>
      <c r="E267" s="31">
        <f>VLOOKUP(B267,'RECAUDO 2015'!$A$10:$D$854,4,FALSE)</f>
        <v>18413200</v>
      </c>
      <c r="F267" s="31">
        <f t="shared" si="17"/>
        <v>17699051.561006542</v>
      </c>
      <c r="G267" s="31">
        <f t="shared" si="18"/>
        <v>2812400</v>
      </c>
      <c r="H267" s="32">
        <f t="shared" si="19"/>
        <v>0.18027280652274236</v>
      </c>
      <c r="I267" s="31">
        <f t="shared" si="20"/>
        <v>714148.4389934577</v>
      </c>
      <c r="J267" s="32">
        <f t="shared" si="21"/>
        <v>4.0349531528956373E-2</v>
      </c>
    </row>
    <row r="268" spans="2:10" hidden="1" outlineLevel="1" x14ac:dyDescent="0.25">
      <c r="B268" s="24">
        <f>IF('RECAUDO 2015'!B248=2,'RECAUDO 2015'!A248,0)</f>
        <v>209083</v>
      </c>
      <c r="C268" s="25" t="str">
        <f>VLOOKUP(B268,'RECAUDO 2015'!$A$10:$D$854,3,FALSE)</f>
        <v xml:space="preserve">REMEDIOS                                          </v>
      </c>
      <c r="D268" s="26">
        <f>IFERROR(VLOOKUP(B268,'RECAUDO 2014'!$A$10:$E$860,4,FALSE),0)</f>
        <v>12724300</v>
      </c>
      <c r="E268" s="26">
        <f>VLOOKUP(B268,'RECAUDO 2015'!$A$10:$D$854,4,FALSE)</f>
        <v>17936200</v>
      </c>
      <c r="F268" s="26">
        <f t="shared" si="17"/>
        <v>14435672.643564148</v>
      </c>
      <c r="G268" s="26">
        <f t="shared" si="18"/>
        <v>5211900</v>
      </c>
      <c r="H268" s="27">
        <f t="shared" si="19"/>
        <v>0.40960209991905261</v>
      </c>
      <c r="I268" s="26">
        <f t="shared" si="20"/>
        <v>3500527.3564358521</v>
      </c>
      <c r="J268" s="27">
        <f t="shared" si="21"/>
        <v>0.24249146145583267</v>
      </c>
    </row>
    <row r="269" spans="2:10" hidden="1" outlineLevel="1" x14ac:dyDescent="0.25">
      <c r="B269" s="29">
        <f>IF('RECAUDO 2015'!B249=2,'RECAUDO 2015'!A249,0)</f>
        <v>209047</v>
      </c>
      <c r="C269" s="30" t="str">
        <f>VLOOKUP(B269,'RECAUDO 2015'!$A$10:$D$854,3,FALSE)</f>
        <v xml:space="preserve">DON MATIAS                                        </v>
      </c>
      <c r="D269" s="31">
        <f>IFERROR(VLOOKUP(B269,'RECAUDO 2014'!$A$10:$E$860,4,FALSE),0)</f>
        <v>16273500</v>
      </c>
      <c r="E269" s="31">
        <f>VLOOKUP(B269,'RECAUDO 2015'!$A$10:$D$854,4,FALSE)</f>
        <v>17859600</v>
      </c>
      <c r="F269" s="31">
        <f t="shared" si="17"/>
        <v>18462227.294628479</v>
      </c>
      <c r="G269" s="31">
        <f t="shared" si="18"/>
        <v>1586100</v>
      </c>
      <c r="H269" s="32">
        <f t="shared" si="19"/>
        <v>9.7465204166282682E-2</v>
      </c>
      <c r="I269" s="31">
        <f t="shared" si="20"/>
        <v>-602627.29462847859</v>
      </c>
      <c r="J269" s="32">
        <f t="shared" si="21"/>
        <v>-3.2641093894657636E-2</v>
      </c>
    </row>
    <row r="270" spans="2:10" hidden="1" outlineLevel="1" x14ac:dyDescent="0.25">
      <c r="B270" s="24">
        <f>IF('RECAUDO 2015'!B250=2,'RECAUDO 2015'!A250,0)</f>
        <v>209031</v>
      </c>
      <c r="C270" s="25" t="str">
        <f>VLOOKUP(B270,'RECAUDO 2015'!$A$10:$D$854,3,FALSE)</f>
        <v xml:space="preserve">CALDAS                                            </v>
      </c>
      <c r="D270" s="26">
        <f>IFERROR(VLOOKUP(B270,'RECAUDO 2014'!$A$10:$E$860,4,FALSE),0)</f>
        <v>14301500</v>
      </c>
      <c r="E270" s="26">
        <f>VLOOKUP(B270,'RECAUDO 2015'!$A$10:$D$854,4,FALSE)</f>
        <v>17240400</v>
      </c>
      <c r="F270" s="26">
        <f t="shared" si="17"/>
        <v>16225000.378168752</v>
      </c>
      <c r="G270" s="26">
        <f t="shared" si="18"/>
        <v>2938900</v>
      </c>
      <c r="H270" s="27">
        <f t="shared" si="19"/>
        <v>0.20549592700066421</v>
      </c>
      <c r="I270" s="26">
        <f t="shared" si="20"/>
        <v>1015399.6218312476</v>
      </c>
      <c r="J270" s="27">
        <f t="shared" si="21"/>
        <v>6.2582409748199508E-2</v>
      </c>
    </row>
    <row r="271" spans="2:10" hidden="1" outlineLevel="1" x14ac:dyDescent="0.25">
      <c r="B271" s="29">
        <f>IF('RECAUDO 2015'!B251=2,'RECAUDO 2015'!A251,0)</f>
        <v>209082</v>
      </c>
      <c r="C271" s="30" t="str">
        <f>VLOOKUP(B271,'RECAUDO 2015'!$A$10:$D$854,3,FALSE)</f>
        <v xml:space="preserve">PUERTO TRIUNFO                                    </v>
      </c>
      <c r="D271" s="31">
        <f>IFERROR(VLOOKUP(B271,'RECAUDO 2014'!$A$10:$E$860,4,FALSE),0)</f>
        <v>7977070</v>
      </c>
      <c r="E271" s="31">
        <f>VLOOKUP(B271,'RECAUDO 2015'!$A$10:$D$854,4,FALSE)</f>
        <v>16483530</v>
      </c>
      <c r="F271" s="31">
        <f t="shared" si="17"/>
        <v>9049957.2608942147</v>
      </c>
      <c r="G271" s="31">
        <f t="shared" si="18"/>
        <v>8506460</v>
      </c>
      <c r="H271" s="32">
        <f t="shared" si="19"/>
        <v>1.0663639657167354</v>
      </c>
      <c r="I271" s="31">
        <f t="shared" si="20"/>
        <v>7433572.7391057853</v>
      </c>
      <c r="J271" s="32">
        <f t="shared" si="21"/>
        <v>0.82139313201256847</v>
      </c>
    </row>
    <row r="272" spans="2:10" hidden="1" outlineLevel="1" x14ac:dyDescent="0.25">
      <c r="B272" s="24">
        <f>IF('RECAUDO 2015'!B252=2,'RECAUDO 2015'!A252,0)</f>
        <v>209013</v>
      </c>
      <c r="C272" s="25" t="str">
        <f>VLOOKUP(B272,'RECAUDO 2015'!$A$10:$D$854,3,FALSE)</f>
        <v xml:space="preserve">AMALFI                                            </v>
      </c>
      <c r="D272" s="26">
        <f>IFERROR(VLOOKUP(B272,'RECAUDO 2014'!$A$10:$E$860,4,FALSE),0)</f>
        <v>7643300</v>
      </c>
      <c r="E272" s="26">
        <f>VLOOKUP(B272,'RECAUDO 2015'!$A$10:$D$854,4,FALSE)</f>
        <v>16235400</v>
      </c>
      <c r="F272" s="26">
        <f t="shared" si="17"/>
        <v>8671296.3948157337</v>
      </c>
      <c r="G272" s="26">
        <f t="shared" si="18"/>
        <v>8592100</v>
      </c>
      <c r="H272" s="27">
        <f t="shared" si="19"/>
        <v>1.1241348632135333</v>
      </c>
      <c r="I272" s="26">
        <f t="shared" si="20"/>
        <v>7564103.6051842663</v>
      </c>
      <c r="J272" s="27">
        <f t="shared" si="21"/>
        <v>0.87231519495822796</v>
      </c>
    </row>
    <row r="273" spans="2:10" hidden="1" outlineLevel="1" x14ac:dyDescent="0.25">
      <c r="B273" s="29">
        <f>IF('RECAUDO 2015'!B253=2,'RECAUDO 2015'!A253,0)</f>
        <v>209053</v>
      </c>
      <c r="C273" s="30" t="str">
        <f>VLOOKUP(B273,'RECAUDO 2015'!$A$10:$D$854,3,FALSE)</f>
        <v xml:space="preserve">FRONTINO                                          </v>
      </c>
      <c r="D273" s="31">
        <f>IFERROR(VLOOKUP(B273,'RECAUDO 2014'!$A$10:$E$860,4,FALSE),0)</f>
        <v>10240000</v>
      </c>
      <c r="E273" s="31">
        <f>VLOOKUP(B273,'RECAUDO 2015'!$A$10:$D$854,4,FALSE)</f>
        <v>13295400</v>
      </c>
      <c r="F273" s="31">
        <f t="shared" si="17"/>
        <v>11617243.217316227</v>
      </c>
      <c r="G273" s="31">
        <f t="shared" si="18"/>
        <v>3055400</v>
      </c>
      <c r="H273" s="32">
        <f t="shared" si="19"/>
        <v>0.29837890624999996</v>
      </c>
      <c r="I273" s="31">
        <f t="shared" si="20"/>
        <v>1678156.782683773</v>
      </c>
      <c r="J273" s="32">
        <f t="shared" si="21"/>
        <v>0.14445395962635743</v>
      </c>
    </row>
    <row r="274" spans="2:10" hidden="1" outlineLevel="1" x14ac:dyDescent="0.25">
      <c r="B274" s="24">
        <f>IF('RECAUDO 2015'!B254=2,'RECAUDO 2015'!A254,0)</f>
        <v>209042</v>
      </c>
      <c r="C274" s="25" t="str">
        <f>VLOOKUP(B274,'RECAUDO 2015'!$A$10:$D$854,3,FALSE)</f>
        <v xml:space="preserve">CIUDAD BOLIVAR                                    </v>
      </c>
      <c r="D274" s="26">
        <f>IFERROR(VLOOKUP(B274,'RECAUDO 2014'!$A$10:$E$860,4,FALSE),0)</f>
        <v>9935700</v>
      </c>
      <c r="E274" s="26">
        <f>VLOOKUP(B274,'RECAUDO 2015'!$A$10:$D$854,4,FALSE)</f>
        <v>13114900</v>
      </c>
      <c r="F274" s="26">
        <f t="shared" si="17"/>
        <v>11272015.96037977</v>
      </c>
      <c r="G274" s="26">
        <f t="shared" si="18"/>
        <v>3179200</v>
      </c>
      <c r="H274" s="27">
        <f t="shared" si="19"/>
        <v>0.31997745503588071</v>
      </c>
      <c r="I274" s="26">
        <f t="shared" si="20"/>
        <v>1842884.03962023</v>
      </c>
      <c r="J274" s="27">
        <f t="shared" si="21"/>
        <v>0.16349196506621522</v>
      </c>
    </row>
    <row r="275" spans="2:10" hidden="1" outlineLevel="1" x14ac:dyDescent="0.25">
      <c r="B275" s="29">
        <f>IF('RECAUDO 2015'!B255=2,'RECAUDO 2015'!A255,0)</f>
        <v>209086</v>
      </c>
      <c r="C275" s="30" t="str">
        <f>VLOOKUP(B275,'RECAUDO 2015'!$A$10:$D$854,3,FALSE)</f>
        <v xml:space="preserve">SALGAR                                            </v>
      </c>
      <c r="D275" s="31">
        <f>IFERROR(VLOOKUP(B275,'RECAUDO 2014'!$A$10:$E$860,4,FALSE),0)</f>
        <v>9083100</v>
      </c>
      <c r="E275" s="31">
        <f>VLOOKUP(B275,'RECAUDO 2015'!$A$10:$D$854,4,FALSE)</f>
        <v>13065000</v>
      </c>
      <c r="F275" s="31">
        <f t="shared" si="17"/>
        <v>10304744.322969241</v>
      </c>
      <c r="G275" s="31">
        <f t="shared" si="18"/>
        <v>3981900</v>
      </c>
      <c r="H275" s="32">
        <f t="shared" si="19"/>
        <v>0.43838557320738514</v>
      </c>
      <c r="I275" s="31">
        <f t="shared" si="20"/>
        <v>2760255.6770307589</v>
      </c>
      <c r="J275" s="32">
        <f t="shared" si="21"/>
        <v>0.26786260682646512</v>
      </c>
    </row>
    <row r="276" spans="2:10" hidden="1" outlineLevel="1" x14ac:dyDescent="0.25">
      <c r="B276" s="24">
        <f>IF('RECAUDO 2015'!B256=2,'RECAUDO 2015'!A256,0)</f>
        <v>209090</v>
      </c>
      <c r="C276" s="25" t="str">
        <f>VLOOKUP(B276,'RECAUDO 2015'!$A$10:$D$854,3,FALSE)</f>
        <v xml:space="preserve">SAN JERONIMO                                      </v>
      </c>
      <c r="D276" s="26">
        <f>IFERROR(VLOOKUP(B276,'RECAUDO 2014'!$A$10:$E$860,4,FALSE),0)</f>
        <v>8485400</v>
      </c>
      <c r="E276" s="26">
        <f>VLOOKUP(B276,'RECAUDO 2015'!$A$10:$D$854,4,FALSE)</f>
        <v>12923900</v>
      </c>
      <c r="F276" s="26">
        <f t="shared" si="17"/>
        <v>9626655.8199428823</v>
      </c>
      <c r="G276" s="26">
        <f t="shared" si="18"/>
        <v>4438500</v>
      </c>
      <c r="H276" s="27">
        <f t="shared" si="19"/>
        <v>0.52307492870106298</v>
      </c>
      <c r="I276" s="26">
        <f t="shared" si="20"/>
        <v>3297244.1800571177</v>
      </c>
      <c r="J276" s="27">
        <f t="shared" si="21"/>
        <v>0.34251190046978142</v>
      </c>
    </row>
    <row r="277" spans="2:10" hidden="1" outlineLevel="1" x14ac:dyDescent="0.25">
      <c r="B277" s="29">
        <f>IF('RECAUDO 2015'!B257=2,'RECAUDO 2015'!A257,0)</f>
        <v>209040</v>
      </c>
      <c r="C277" s="30" t="str">
        <f>VLOOKUP(B277,'RECAUDO 2015'!$A$10:$D$854,3,FALSE)</f>
        <v xml:space="preserve">CHIGORODO                                         </v>
      </c>
      <c r="D277" s="31">
        <f>IFERROR(VLOOKUP(B277,'RECAUDO 2014'!$A$10:$E$860,4,FALSE),0)</f>
        <v>10393600</v>
      </c>
      <c r="E277" s="31">
        <f>VLOOKUP(B277,'RECAUDO 2015'!$A$10:$D$854,4,FALSE)</f>
        <v>12666800</v>
      </c>
      <c r="F277" s="31">
        <f t="shared" si="17"/>
        <v>11791501.865575971</v>
      </c>
      <c r="G277" s="31">
        <f t="shared" si="18"/>
        <v>2273200</v>
      </c>
      <c r="H277" s="32">
        <f t="shared" si="19"/>
        <v>0.21871151477832518</v>
      </c>
      <c r="I277" s="31">
        <f t="shared" si="20"/>
        <v>875298.13442402892</v>
      </c>
      <c r="J277" s="32">
        <f t="shared" si="21"/>
        <v>7.4231267942158174E-2</v>
      </c>
    </row>
    <row r="278" spans="2:10" hidden="1" outlineLevel="1" x14ac:dyDescent="0.25">
      <c r="B278" s="24">
        <f>IF('RECAUDO 2015'!B258=2,'RECAUDO 2015'!A258,0)</f>
        <v>209036</v>
      </c>
      <c r="C278" s="25" t="str">
        <f>VLOOKUP(B278,'RECAUDO 2015'!$A$10:$D$854,3,FALSE)</f>
        <v xml:space="preserve">CAREPA                                            </v>
      </c>
      <c r="D278" s="26">
        <f>IFERROR(VLOOKUP(B278,'RECAUDO 2014'!$A$10:$E$860,4,FALSE),0)</f>
        <v>6583100</v>
      </c>
      <c r="E278" s="26">
        <f>VLOOKUP(B278,'RECAUDO 2015'!$A$10:$D$854,4,FALSE)</f>
        <v>11768700</v>
      </c>
      <c r="F278" s="26">
        <f t="shared" si="17"/>
        <v>7468503.3031166457</v>
      </c>
      <c r="G278" s="26">
        <f t="shared" si="18"/>
        <v>5185600</v>
      </c>
      <c r="H278" s="27">
        <f t="shared" si="19"/>
        <v>0.78771399492640248</v>
      </c>
      <c r="I278" s="26">
        <f t="shared" si="20"/>
        <v>4300196.6968833543</v>
      </c>
      <c r="J278" s="27">
        <f t="shared" si="21"/>
        <v>0.57577757180462918</v>
      </c>
    </row>
    <row r="279" spans="2:10" hidden="1" outlineLevel="1" x14ac:dyDescent="0.25">
      <c r="B279" s="29">
        <f>IF('RECAUDO 2015'!B259=2,'RECAUDO 2015'!A259,0)</f>
        <v>209108</v>
      </c>
      <c r="C279" s="30" t="str">
        <f>VLOOKUP(B279,'RECAUDO 2015'!$A$10:$D$854,3,FALSE)</f>
        <v xml:space="preserve">TAMESIS                                           </v>
      </c>
      <c r="D279" s="31">
        <f>IFERROR(VLOOKUP(B279,'RECAUDO 2014'!$A$10:$E$860,4,FALSE),0)</f>
        <v>9426300</v>
      </c>
      <c r="E279" s="31">
        <f>VLOOKUP(B279,'RECAUDO 2015'!$A$10:$D$854,4,FALSE)</f>
        <v>11767400</v>
      </c>
      <c r="F279" s="31">
        <f t="shared" si="17"/>
        <v>10694103.490174605</v>
      </c>
      <c r="G279" s="31">
        <f t="shared" si="18"/>
        <v>2341100</v>
      </c>
      <c r="H279" s="32">
        <f t="shared" si="19"/>
        <v>0.24835831662476271</v>
      </c>
      <c r="I279" s="31">
        <f t="shared" si="20"/>
        <v>1073296.5098253954</v>
      </c>
      <c r="J279" s="32">
        <f t="shared" si="21"/>
        <v>0.10036339285583917</v>
      </c>
    </row>
    <row r="280" spans="2:10" hidden="1" outlineLevel="1" x14ac:dyDescent="0.25">
      <c r="B280" s="24">
        <f>IF('RECAUDO 2015'!B260=2,'RECAUDO 2015'!A260,0)</f>
        <v>209106</v>
      </c>
      <c r="C280" s="25" t="str">
        <f>VLOOKUP(B280,'RECAUDO 2015'!$A$10:$D$854,3,FALSE)</f>
        <v xml:space="preserve">SONSON                                            </v>
      </c>
      <c r="D280" s="26">
        <f>IFERROR(VLOOKUP(B280,'RECAUDO 2014'!$A$10:$E$860,4,FALSE),0)</f>
        <v>8435900</v>
      </c>
      <c r="E280" s="26">
        <f>VLOOKUP(B280,'RECAUDO 2015'!$A$10:$D$854,4,FALSE)</f>
        <v>11282900</v>
      </c>
      <c r="F280" s="26">
        <f t="shared" si="17"/>
        <v>9570498.2477497999</v>
      </c>
      <c r="G280" s="26">
        <f t="shared" si="18"/>
        <v>2847000</v>
      </c>
      <c r="H280" s="27">
        <f t="shared" si="19"/>
        <v>0.33748621960905179</v>
      </c>
      <c r="I280" s="26">
        <f t="shared" si="20"/>
        <v>1712401.7522502001</v>
      </c>
      <c r="J280" s="27">
        <f t="shared" si="21"/>
        <v>0.17892503691255746</v>
      </c>
    </row>
    <row r="281" spans="2:10" hidden="1" outlineLevel="1" x14ac:dyDescent="0.25">
      <c r="B281" s="29">
        <f>IF('RECAUDO 2015'!B261=2,'RECAUDO 2015'!A261,0)</f>
        <v>209020</v>
      </c>
      <c r="C281" s="30" t="str">
        <f>VLOOKUP(B281,'RECAUDO 2015'!$A$10:$D$854,3,FALSE)</f>
        <v xml:space="preserve">ARBOLETES                                         </v>
      </c>
      <c r="D281" s="31">
        <f>IFERROR(VLOOKUP(B281,'RECAUDO 2014'!$A$10:$E$860,4,FALSE),0)</f>
        <v>4936900</v>
      </c>
      <c r="E281" s="31">
        <f>VLOOKUP(B281,'RECAUDO 2015'!$A$10:$D$854,4,FALSE)</f>
        <v>11261100</v>
      </c>
      <c r="F281" s="31">
        <f t="shared" si="17"/>
        <v>5600895.3163641095</v>
      </c>
      <c r="G281" s="31">
        <f t="shared" si="18"/>
        <v>6324200</v>
      </c>
      <c r="H281" s="32">
        <f t="shared" si="19"/>
        <v>1.281006299499686</v>
      </c>
      <c r="I281" s="31">
        <f t="shared" si="20"/>
        <v>5660204.6836358905</v>
      </c>
      <c r="J281" s="32">
        <f t="shared" si="21"/>
        <v>1.0105892654516317</v>
      </c>
    </row>
    <row r="282" spans="2:10" hidden="1" outlineLevel="1" x14ac:dyDescent="0.25">
      <c r="B282" s="24">
        <f>IF('RECAUDO 2015'!B262=2,'RECAUDO 2015'!A262,0)</f>
        <v>209012</v>
      </c>
      <c r="C282" s="25" t="str">
        <f>VLOOKUP(B282,'RECAUDO 2015'!$A$10:$D$854,3,FALSE)</f>
        <v xml:space="preserve">AMAGA                                             </v>
      </c>
      <c r="D282" s="26">
        <f>IFERROR(VLOOKUP(B282,'RECAUDO 2014'!$A$10:$E$860,4,FALSE),0)</f>
        <v>9021000</v>
      </c>
      <c r="E282" s="26">
        <f>VLOOKUP(B282,'RECAUDO 2015'!$A$10:$D$854,4,FALSE)</f>
        <v>10467900</v>
      </c>
      <c r="F282" s="26">
        <f t="shared" si="17"/>
        <v>10234292.096036103</v>
      </c>
      <c r="G282" s="26">
        <f t="shared" si="18"/>
        <v>1446900</v>
      </c>
      <c r="H282" s="27">
        <f t="shared" si="19"/>
        <v>0.16039241769205193</v>
      </c>
      <c r="I282" s="26">
        <f t="shared" si="20"/>
        <v>233607.90396389738</v>
      </c>
      <c r="J282" s="27">
        <f t="shared" si="21"/>
        <v>2.2825995366536178E-2</v>
      </c>
    </row>
    <row r="283" spans="2:10" hidden="1" outlineLevel="1" x14ac:dyDescent="0.25">
      <c r="B283" s="29">
        <f>IF('RECAUDO 2015'!B263=2,'RECAUDO 2015'!A263,0)</f>
        <v>209118</v>
      </c>
      <c r="C283" s="30" t="str">
        <f>VLOOKUP(B283,'RECAUDO 2015'!$A$10:$D$854,3,FALSE)</f>
        <v xml:space="preserve">VEGACHI                                           </v>
      </c>
      <c r="D283" s="31">
        <f>IFERROR(VLOOKUP(B283,'RECAUDO 2014'!$A$10:$E$860,4,FALSE),0)</f>
        <v>4371000</v>
      </c>
      <c r="E283" s="31">
        <f>VLOOKUP(B283,'RECAUDO 2015'!$A$10:$D$854,4,FALSE)</f>
        <v>10342300</v>
      </c>
      <c r="F283" s="31">
        <f t="shared" si="17"/>
        <v>4958883.7991102766</v>
      </c>
      <c r="G283" s="31">
        <f t="shared" si="18"/>
        <v>5971300</v>
      </c>
      <c r="H283" s="32">
        <f t="shared" si="19"/>
        <v>1.3661175932280942</v>
      </c>
      <c r="I283" s="31">
        <f t="shared" si="20"/>
        <v>5383416.2008897234</v>
      </c>
      <c r="J283" s="32">
        <f t="shared" si="21"/>
        <v>1.0856104758606397</v>
      </c>
    </row>
    <row r="284" spans="2:10" hidden="1" outlineLevel="1" x14ac:dyDescent="0.25">
      <c r="B284" s="24">
        <f>IF('RECAUDO 2015'!B264=2,'RECAUDO 2015'!A264,0)</f>
        <v>209075</v>
      </c>
      <c r="C284" s="25" t="str">
        <f>VLOOKUP(B284,'RECAUDO 2015'!$A$10:$D$854,3,FALSE)</f>
        <v xml:space="preserve">NECOCLI                                           </v>
      </c>
      <c r="D284" s="26">
        <f>IFERROR(VLOOKUP(B284,'RECAUDO 2014'!$A$10:$E$860,4,FALSE),0)</f>
        <v>5972800</v>
      </c>
      <c r="E284" s="26">
        <f>VLOOKUP(B284,'RECAUDO 2015'!$A$10:$D$854,4,FALSE)</f>
        <v>9533800</v>
      </c>
      <c r="F284" s="26">
        <f t="shared" si="17"/>
        <v>6776120.1453502309</v>
      </c>
      <c r="G284" s="26">
        <f t="shared" si="18"/>
        <v>3561000</v>
      </c>
      <c r="H284" s="27">
        <f t="shared" si="19"/>
        <v>0.59620278596303233</v>
      </c>
      <c r="I284" s="26">
        <f t="shared" si="20"/>
        <v>2757679.8546497691</v>
      </c>
      <c r="J284" s="27">
        <f t="shared" si="21"/>
        <v>0.40697033043932773</v>
      </c>
    </row>
    <row r="285" spans="2:10" hidden="1" outlineLevel="1" x14ac:dyDescent="0.25">
      <c r="B285" s="29">
        <f>IF('RECAUDO 2015'!B265=2,'RECAUDO 2015'!A265,0)</f>
        <v>209041</v>
      </c>
      <c r="C285" s="30" t="str">
        <f>VLOOKUP(B285,'RECAUDO 2015'!$A$10:$D$854,3,FALSE)</f>
        <v xml:space="preserve">CISNEROS                                          </v>
      </c>
      <c r="D285" s="31">
        <f>IFERROR(VLOOKUP(B285,'RECAUDO 2014'!$A$10:$E$860,4,FALSE),0)</f>
        <v>6773000</v>
      </c>
      <c r="E285" s="31">
        <f>VLOOKUP(B285,'RECAUDO 2015'!$A$10:$D$854,4,FALSE)</f>
        <v>9366700</v>
      </c>
      <c r="F285" s="31">
        <f t="shared" si="17"/>
        <v>7683944.1709846491</v>
      </c>
      <c r="G285" s="31">
        <f t="shared" si="18"/>
        <v>2593700</v>
      </c>
      <c r="H285" s="32">
        <f t="shared" si="19"/>
        <v>0.38294699542300314</v>
      </c>
      <c r="I285" s="31">
        <f t="shared" si="20"/>
        <v>1682755.8290153509</v>
      </c>
      <c r="J285" s="32">
        <f t="shared" si="21"/>
        <v>0.21899636326999961</v>
      </c>
    </row>
    <row r="286" spans="2:10" hidden="1" outlineLevel="1" x14ac:dyDescent="0.25">
      <c r="B286" s="24">
        <f>IF('RECAUDO 2015'!B266=2,'RECAUDO 2015'!A266,0)</f>
        <v>209049</v>
      </c>
      <c r="C286" s="25" t="str">
        <f>VLOOKUP(B286,'RECAUDO 2015'!$A$10:$D$854,3,FALSE)</f>
        <v xml:space="preserve">EL RETIRO                                         </v>
      </c>
      <c r="D286" s="26">
        <f>IFERROR(VLOOKUP(B286,'RECAUDO 2014'!$A$10:$E$860,4,FALSE),0)</f>
        <v>5545550</v>
      </c>
      <c r="E286" s="26">
        <f>VLOOKUP(B286,'RECAUDO 2015'!$A$10:$D$854,4,FALSE)</f>
        <v>9179900</v>
      </c>
      <c r="F286" s="26">
        <f t="shared" si="17"/>
        <v>6291406.5550574223</v>
      </c>
      <c r="G286" s="26">
        <f t="shared" si="18"/>
        <v>3634350</v>
      </c>
      <c r="H286" s="27">
        <f t="shared" si="19"/>
        <v>0.65536330932008546</v>
      </c>
      <c r="I286" s="26">
        <f t="shared" si="20"/>
        <v>2888493.4449425777</v>
      </c>
      <c r="J286" s="27">
        <f t="shared" si="21"/>
        <v>0.45911727682272074</v>
      </c>
    </row>
    <row r="287" spans="2:10" hidden="1" outlineLevel="1" x14ac:dyDescent="0.25">
      <c r="B287" s="29">
        <f>IF('RECAUDO 2015'!B267=2,'RECAUDO 2015'!A267,0)</f>
        <v>209115</v>
      </c>
      <c r="C287" s="30" t="str">
        <f>VLOOKUP(B287,'RECAUDO 2015'!$A$10:$D$854,3,FALSE)</f>
        <v xml:space="preserve">URRAO                                             </v>
      </c>
      <c r="D287" s="31">
        <f>IFERROR(VLOOKUP(B287,'RECAUDO 2014'!$A$10:$E$860,4,FALSE),0)</f>
        <v>440500</v>
      </c>
      <c r="E287" s="31">
        <f>VLOOKUP(B287,'RECAUDO 2015'!$A$10:$D$854,4,FALSE)</f>
        <v>8906300</v>
      </c>
      <c r="F287" s="31">
        <f t="shared" ref="F287:F350" si="33">D287*(1+$K$11)</f>
        <v>499745.66769802716</v>
      </c>
      <c r="G287" s="31">
        <f t="shared" ref="G287:G350" si="34">E287-D287</f>
        <v>8465800</v>
      </c>
      <c r="H287" s="32">
        <f t="shared" ref="H287:H350" si="35">IF(AND(D287=0,E287&gt;0),100%,IFERROR(E287/D287-1,0%))</f>
        <v>19.218615209988648</v>
      </c>
      <c r="I287" s="31">
        <f t="shared" ref="I287:I350" si="36">E287-F287</f>
        <v>8406554.3323019724</v>
      </c>
      <c r="J287" s="32">
        <f t="shared" ref="J287:J350" si="37">IF(AND(F287=0,E287&gt;0),100%,IFERROR(E287/F287-1,0%))</f>
        <v>16.821665250296196</v>
      </c>
    </row>
    <row r="288" spans="2:10" hidden="1" outlineLevel="1" x14ac:dyDescent="0.25">
      <c r="B288" s="24">
        <f>IF('RECAUDO 2015'!B268=2,'RECAUDO 2015'!A268,0)</f>
        <v>209104</v>
      </c>
      <c r="C288" s="25" t="str">
        <f>VLOOKUP(B288,'RECAUDO 2015'!$A$10:$D$854,3,FALSE)</f>
        <v xml:space="preserve">SANTUARIO                                         </v>
      </c>
      <c r="D288" s="26">
        <f>IFERROR(VLOOKUP(B288,'RECAUDO 2014'!$A$10:$E$860,4,FALSE),0)</f>
        <v>4370600</v>
      </c>
      <c r="E288" s="26">
        <f>VLOOKUP(B288,'RECAUDO 2015'!$A$10:$D$854,4,FALSE)</f>
        <v>7231000</v>
      </c>
      <c r="F288" s="26">
        <f t="shared" si="33"/>
        <v>4958430.0005470999</v>
      </c>
      <c r="G288" s="26">
        <f t="shared" si="34"/>
        <v>2860400</v>
      </c>
      <c r="H288" s="27">
        <f t="shared" si="35"/>
        <v>0.6544639179975289</v>
      </c>
      <c r="I288" s="26">
        <f t="shared" si="36"/>
        <v>2272569.9994529001</v>
      </c>
      <c r="J288" s="27">
        <f t="shared" si="37"/>
        <v>0.45832450981503237</v>
      </c>
    </row>
    <row r="289" spans="2:10" hidden="1" outlineLevel="1" x14ac:dyDescent="0.25">
      <c r="B289" s="29">
        <f>IF('RECAUDO 2015'!B269=2,'RECAUDO 2015'!A269,0)</f>
        <v>209107</v>
      </c>
      <c r="C289" s="30" t="str">
        <f>VLOOKUP(B289,'RECAUDO 2015'!$A$10:$D$854,3,FALSE)</f>
        <v xml:space="preserve">SOPETRAN                                          </v>
      </c>
      <c r="D289" s="31">
        <f>IFERROR(VLOOKUP(B289,'RECAUDO 2014'!$A$10:$E$860,4,FALSE),0)</f>
        <v>3770400</v>
      </c>
      <c r="E289" s="31">
        <f>VLOOKUP(B289,'RECAUDO 2015'!$A$10:$D$854,4,FALSE)</f>
        <v>7071200</v>
      </c>
      <c r="F289" s="31">
        <f t="shared" si="33"/>
        <v>4277505.2565008886</v>
      </c>
      <c r="G289" s="31">
        <f t="shared" si="34"/>
        <v>3300800</v>
      </c>
      <c r="H289" s="32">
        <f t="shared" si="35"/>
        <v>0.87545088054317843</v>
      </c>
      <c r="I289" s="31">
        <f t="shared" si="36"/>
        <v>2793694.7434991114</v>
      </c>
      <c r="J289" s="32">
        <f t="shared" si="37"/>
        <v>0.65311310588182114</v>
      </c>
    </row>
    <row r="290" spans="2:10" hidden="1" outlineLevel="1" x14ac:dyDescent="0.25">
      <c r="B290" s="24">
        <f>IF('RECAUDO 2015'!B270=2,'RECAUDO 2015'!A270,0)</f>
        <v>209098</v>
      </c>
      <c r="C290" s="25" t="str">
        <f>VLOOKUP(B290,'RECAUDO 2015'!$A$10:$D$854,3,FALSE)</f>
        <v xml:space="preserve">SAN ROQUE                                         </v>
      </c>
      <c r="D290" s="26">
        <f>IFERROR(VLOOKUP(B290,'RECAUDO 2014'!$A$10:$E$860,4,FALSE),0)</f>
        <v>2947120</v>
      </c>
      <c r="E290" s="26">
        <f>VLOOKUP(B290,'RECAUDO 2015'!$A$10:$D$854,4,FALSE)</f>
        <v>6813800</v>
      </c>
      <c r="F290" s="26">
        <f t="shared" si="33"/>
        <v>3343497.0537711913</v>
      </c>
      <c r="G290" s="26">
        <f t="shared" si="34"/>
        <v>3866680</v>
      </c>
      <c r="H290" s="27">
        <f t="shared" si="35"/>
        <v>1.3120198702462065</v>
      </c>
      <c r="I290" s="26">
        <f t="shared" si="36"/>
        <v>3470302.9462288087</v>
      </c>
      <c r="J290" s="27">
        <f t="shared" si="37"/>
        <v>1.0379261265729518</v>
      </c>
    </row>
    <row r="291" spans="2:10" hidden="1" outlineLevel="1" x14ac:dyDescent="0.25">
      <c r="B291" s="29">
        <f>IF('RECAUDO 2015'!B271=2,'RECAUDO 2015'!A271,0)</f>
        <v>209009</v>
      </c>
      <c r="C291" s="30" t="str">
        <f>VLOOKUP(B291,'RECAUDO 2015'!$A$10:$D$854,3,FALSE)</f>
        <v xml:space="preserve">ABEJORRAL                                         </v>
      </c>
      <c r="D291" s="31">
        <f>IFERROR(VLOOKUP(B291,'RECAUDO 2014'!$A$10:$E$860,4,FALSE),0)</f>
        <v>3251400</v>
      </c>
      <c r="E291" s="31">
        <f>VLOOKUP(B291,'RECAUDO 2015'!$A$10:$D$854,4,FALSE)</f>
        <v>6653400</v>
      </c>
      <c r="F291" s="31">
        <f t="shared" si="33"/>
        <v>3688701.6207794901</v>
      </c>
      <c r="G291" s="31">
        <f t="shared" si="34"/>
        <v>3402000</v>
      </c>
      <c r="H291" s="32">
        <f t="shared" si="35"/>
        <v>1.0463185089499909</v>
      </c>
      <c r="I291" s="31">
        <f t="shared" si="36"/>
        <v>2964698.3792205099</v>
      </c>
      <c r="J291" s="32">
        <f t="shared" si="37"/>
        <v>0.80372409698836389</v>
      </c>
    </row>
    <row r="292" spans="2:10" hidden="1" outlineLevel="1" x14ac:dyDescent="0.25">
      <c r="B292" s="24">
        <f>IF('RECAUDO 2015'!B272=2,'RECAUDO 2015'!A272,0)</f>
        <v>209046</v>
      </c>
      <c r="C292" s="25" t="str">
        <f>VLOOKUP(B292,'RECAUDO 2015'!$A$10:$D$854,3,FALSE)</f>
        <v xml:space="preserve">DABEIBA                                           </v>
      </c>
      <c r="D292" s="26">
        <f>IFERROR(VLOOKUP(B292,'RECAUDO 2014'!$A$10:$E$860,4,FALSE),0)</f>
        <v>5467600</v>
      </c>
      <c r="E292" s="26">
        <f>VLOOKUP(B292,'RECAUDO 2015'!$A$10:$D$854,4,FALSE)</f>
        <v>6636400</v>
      </c>
      <c r="F292" s="26">
        <f t="shared" si="33"/>
        <v>6202972.5600584187</v>
      </c>
      <c r="G292" s="26">
        <f t="shared" si="34"/>
        <v>1168800</v>
      </c>
      <c r="H292" s="27">
        <f t="shared" si="35"/>
        <v>0.21376838100812057</v>
      </c>
      <c r="I292" s="26">
        <f t="shared" si="36"/>
        <v>433427.43994158134</v>
      </c>
      <c r="J292" s="27">
        <f t="shared" si="37"/>
        <v>6.9874150779332123E-2</v>
      </c>
    </row>
    <row r="293" spans="2:10" hidden="1" outlineLevel="1" x14ac:dyDescent="0.25">
      <c r="B293" s="29">
        <f>IF('RECAUDO 2015'!B273=2,'RECAUDO 2015'!A273,0)</f>
        <v>209050</v>
      </c>
      <c r="C293" s="30" t="str">
        <f>VLOOKUP(B293,'RECAUDO 2015'!$A$10:$D$854,3,FALSE)</f>
        <v xml:space="preserve">EL BAGRE                                          </v>
      </c>
      <c r="D293" s="31">
        <f>IFERROR(VLOOKUP(B293,'RECAUDO 2014'!$A$10:$E$860,4,FALSE),0)</f>
        <v>3026400</v>
      </c>
      <c r="E293" s="31">
        <f>VLOOKUP(B293,'RECAUDO 2015'!$A$10:$D$854,4,FALSE)</f>
        <v>6443100</v>
      </c>
      <c r="F293" s="31">
        <f t="shared" si="33"/>
        <v>3433439.9289927566</v>
      </c>
      <c r="G293" s="31">
        <f t="shared" si="34"/>
        <v>3416700</v>
      </c>
      <c r="H293" s="32">
        <f t="shared" si="35"/>
        <v>1.1289651070578905</v>
      </c>
      <c r="I293" s="31">
        <f t="shared" si="36"/>
        <v>3009660.0710072434</v>
      </c>
      <c r="J293" s="32">
        <f t="shared" si="37"/>
        <v>0.87657280548087679</v>
      </c>
    </row>
    <row r="294" spans="2:10" hidden="1" outlineLevel="1" x14ac:dyDescent="0.25">
      <c r="B294" s="24">
        <f>IF('RECAUDO 2015'!B274=2,'RECAUDO 2015'!A274,0)</f>
        <v>209026</v>
      </c>
      <c r="C294" s="25" t="str">
        <f>VLOOKUP(B294,'RECAUDO 2015'!$A$10:$D$854,3,FALSE)</f>
        <v xml:space="preserve">BETULIA                                           </v>
      </c>
      <c r="D294" s="26">
        <f>IFERROR(VLOOKUP(B294,'RECAUDO 2014'!$A$10:$E$860,4,FALSE),0)</f>
        <v>4848200</v>
      </c>
      <c r="E294" s="26">
        <f>VLOOKUP(B294,'RECAUDO 2015'!$A$10:$D$854,4,FALSE)</f>
        <v>6320600</v>
      </c>
      <c r="F294" s="26">
        <f t="shared" si="33"/>
        <v>5500265.4849797394</v>
      </c>
      <c r="G294" s="26">
        <f t="shared" si="34"/>
        <v>1472400</v>
      </c>
      <c r="H294" s="27">
        <f t="shared" si="35"/>
        <v>0.30370034239511567</v>
      </c>
      <c r="I294" s="26">
        <f t="shared" si="36"/>
        <v>820334.51502026059</v>
      </c>
      <c r="J294" s="27">
        <f t="shared" si="37"/>
        <v>0.14914453079773149</v>
      </c>
    </row>
    <row r="295" spans="2:10" hidden="1" outlineLevel="1" x14ac:dyDescent="0.25">
      <c r="B295" s="29">
        <f>IF('RECAUDO 2015'!B275=2,'RECAUDO 2015'!A275,0)</f>
        <v>209063</v>
      </c>
      <c r="C295" s="30" t="str">
        <f>VLOOKUP(B295,'RECAUDO 2015'!$A$10:$D$854,3,FALSE)</f>
        <v xml:space="preserve">JARDIN                                            </v>
      </c>
      <c r="D295" s="31">
        <f>IFERROR(VLOOKUP(B295,'RECAUDO 2014'!$A$10:$E$860,4,FALSE),0)</f>
        <v>6755800</v>
      </c>
      <c r="E295" s="31">
        <f>VLOOKUP(B295,'RECAUDO 2015'!$A$10:$D$854,4,FALSE)</f>
        <v>5835300</v>
      </c>
      <c r="F295" s="31">
        <f t="shared" si="33"/>
        <v>7664430.8327680631</v>
      </c>
      <c r="G295" s="31">
        <f t="shared" si="34"/>
        <v>-920500</v>
      </c>
      <c r="H295" s="32">
        <f t="shared" si="35"/>
        <v>-0.13625329346635484</v>
      </c>
      <c r="I295" s="31">
        <f t="shared" si="36"/>
        <v>-1829130.8327680631</v>
      </c>
      <c r="J295" s="32">
        <f t="shared" si="37"/>
        <v>-0.23865188070429222</v>
      </c>
    </row>
    <row r="296" spans="2:10" hidden="1" outlineLevel="1" x14ac:dyDescent="0.25">
      <c r="B296" s="24">
        <f>IF('RECAUDO 2015'!B276=2,'RECAUDO 2015'!A276,0)</f>
        <v>209119</v>
      </c>
      <c r="C296" s="25" t="str">
        <f>VLOOKUP(B296,'RECAUDO 2015'!$A$10:$D$854,3,FALSE)</f>
        <v xml:space="preserve">VENECIA                                           </v>
      </c>
      <c r="D296" s="26">
        <f>IFERROR(VLOOKUP(B296,'RECAUDO 2014'!$A$10:$E$860,4,FALSE),0)</f>
        <v>6092600</v>
      </c>
      <c r="E296" s="26">
        <f>VLOOKUP(B296,'RECAUDO 2015'!$A$10:$D$854,4,FALSE)</f>
        <v>5767400</v>
      </c>
      <c r="F296" s="26">
        <f t="shared" si="33"/>
        <v>6912032.815021567</v>
      </c>
      <c r="G296" s="26">
        <f t="shared" si="34"/>
        <v>-325200</v>
      </c>
      <c r="H296" s="27">
        <f t="shared" si="35"/>
        <v>-5.3376226898204426E-2</v>
      </c>
      <c r="I296" s="26">
        <f t="shared" si="36"/>
        <v>-1144632.815021567</v>
      </c>
      <c r="J296" s="27">
        <f t="shared" si="37"/>
        <v>-0.16560002616509506</v>
      </c>
    </row>
    <row r="297" spans="2:10" hidden="1" outlineLevel="1" x14ac:dyDescent="0.25">
      <c r="B297" s="29">
        <f>IF('RECAUDO 2015'!B277=2,'RECAUDO 2015'!A277,0)</f>
        <v>209125</v>
      </c>
      <c r="C297" s="30" t="str">
        <f>VLOOKUP(B297,'RECAUDO 2015'!$A$10:$D$854,3,FALSE)</f>
        <v xml:space="preserve">ZARAGOZA                                          </v>
      </c>
      <c r="D297" s="31">
        <f>IFERROR(VLOOKUP(B297,'RECAUDO 2014'!$A$10:$E$860,4,FALSE),0)</f>
        <v>5444000</v>
      </c>
      <c r="E297" s="31">
        <f>VLOOKUP(B297,'RECAUDO 2015'!$A$10:$D$854,4,FALSE)</f>
        <v>5324700</v>
      </c>
      <c r="F297" s="31">
        <f t="shared" si="33"/>
        <v>6176198.44483101</v>
      </c>
      <c r="G297" s="31">
        <f t="shared" si="34"/>
        <v>-119300</v>
      </c>
      <c r="H297" s="32">
        <f t="shared" si="35"/>
        <v>-2.1914033798677401E-2</v>
      </c>
      <c r="I297" s="31">
        <f t="shared" si="36"/>
        <v>-851498.44483100995</v>
      </c>
      <c r="J297" s="32">
        <f t="shared" si="37"/>
        <v>-0.13786772760574861</v>
      </c>
    </row>
    <row r="298" spans="2:10" hidden="1" outlineLevel="1" x14ac:dyDescent="0.25">
      <c r="B298" s="24">
        <f>IF('RECAUDO 2015'!B278=2,'RECAUDO 2015'!A278,0)</f>
        <v>209017</v>
      </c>
      <c r="C298" s="25" t="str">
        <f>VLOOKUP(B298,'RECAUDO 2015'!$A$10:$D$854,3,FALSE)</f>
        <v xml:space="preserve">ANORI                                             </v>
      </c>
      <c r="D298" s="26">
        <f>IFERROR(VLOOKUP(B298,'RECAUDO 2014'!$A$10:$E$860,4,FALSE),0)</f>
        <v>4739500</v>
      </c>
      <c r="E298" s="26">
        <f>VLOOKUP(B298,'RECAUDO 2015'!$A$10:$D$854,4,FALSE)</f>
        <v>5103800</v>
      </c>
      <c r="F298" s="26">
        <f t="shared" si="33"/>
        <v>5376945.7254365487</v>
      </c>
      <c r="G298" s="26">
        <f t="shared" si="34"/>
        <v>364300</v>
      </c>
      <c r="H298" s="27">
        <f t="shared" si="35"/>
        <v>7.6864648169638228E-2</v>
      </c>
      <c r="I298" s="26">
        <f t="shared" si="36"/>
        <v>-273145.7254365487</v>
      </c>
      <c r="J298" s="27">
        <f t="shared" si="37"/>
        <v>-5.0799420225572822E-2</v>
      </c>
    </row>
    <row r="299" spans="2:10" hidden="1" outlineLevel="1" x14ac:dyDescent="0.25">
      <c r="B299" s="29">
        <f>IF('RECAUDO 2015'!B279=2,'RECAUDO 2015'!A279,0)</f>
        <v>209052</v>
      </c>
      <c r="C299" s="30" t="str">
        <f>VLOOKUP(B299,'RECAUDO 2015'!$A$10:$D$854,3,FALSE)</f>
        <v xml:space="preserve">FREDONIA                                          </v>
      </c>
      <c r="D299" s="31">
        <f>IFERROR(VLOOKUP(B299,'RECAUDO 2014'!$A$10:$E$860,4,FALSE),0)</f>
        <v>3795100</v>
      </c>
      <c r="E299" s="31">
        <f>VLOOKUP(B299,'RECAUDO 2015'!$A$10:$D$854,4,FALSE)</f>
        <v>5057000</v>
      </c>
      <c r="F299" s="31">
        <f t="shared" si="33"/>
        <v>4305527.317777033</v>
      </c>
      <c r="G299" s="31">
        <f t="shared" si="34"/>
        <v>1261900</v>
      </c>
      <c r="H299" s="32">
        <f t="shared" si="35"/>
        <v>0.33250770730679036</v>
      </c>
      <c r="I299" s="31">
        <f t="shared" si="36"/>
        <v>751472.68222296704</v>
      </c>
      <c r="J299" s="32">
        <f t="shared" si="37"/>
        <v>0.17453673540061443</v>
      </c>
    </row>
    <row r="300" spans="2:10" hidden="1" outlineLevel="1" x14ac:dyDescent="0.25">
      <c r="B300" s="24">
        <f>IF('RECAUDO 2015'!B280=2,'RECAUDO 2015'!A280,0)</f>
        <v>209116</v>
      </c>
      <c r="C300" s="25" t="str">
        <f>VLOOKUP(B300,'RECAUDO 2015'!$A$10:$D$854,3,FALSE)</f>
        <v xml:space="preserve">VALDIVIA                                          </v>
      </c>
      <c r="D300" s="26">
        <f>IFERROR(VLOOKUP(B300,'RECAUDO 2014'!$A$10:$E$860,4,FALSE),0)</f>
        <v>2870700</v>
      </c>
      <c r="E300" s="26">
        <f>VLOOKUP(B300,'RECAUDO 2015'!$A$10:$D$854,4,FALSE)</f>
        <v>5023200</v>
      </c>
      <c r="F300" s="26">
        <f t="shared" si="33"/>
        <v>3256798.8382763374</v>
      </c>
      <c r="G300" s="26">
        <f t="shared" si="34"/>
        <v>2152500</v>
      </c>
      <c r="H300" s="27">
        <f t="shared" si="35"/>
        <v>0.74981711777615212</v>
      </c>
      <c r="I300" s="26">
        <f t="shared" si="36"/>
        <v>1766401.1617236626</v>
      </c>
      <c r="J300" s="27">
        <f t="shared" si="37"/>
        <v>0.54237343153147632</v>
      </c>
    </row>
    <row r="301" spans="2:10" hidden="1" outlineLevel="1" x14ac:dyDescent="0.25">
      <c r="B301" s="29">
        <f>IF('RECAUDO 2015'!B281=2,'RECAUDO 2015'!A281,0)</f>
        <v>209048</v>
      </c>
      <c r="C301" s="30" t="str">
        <f>VLOOKUP(B301,'RECAUDO 2015'!$A$10:$D$854,3,FALSE)</f>
        <v xml:space="preserve">EBEJICO                                           </v>
      </c>
      <c r="D301" s="31">
        <f>IFERROR(VLOOKUP(B301,'RECAUDO 2014'!$A$10:$E$860,4,FALSE),0)</f>
        <v>4397000</v>
      </c>
      <c r="E301" s="31">
        <f>VLOOKUP(B301,'RECAUDO 2015'!$A$10:$D$854,4,FALSE)</f>
        <v>4753300</v>
      </c>
      <c r="F301" s="31">
        <f t="shared" si="33"/>
        <v>4988380.7057167431</v>
      </c>
      <c r="G301" s="31">
        <f t="shared" si="34"/>
        <v>356300</v>
      </c>
      <c r="H301" s="32">
        <f t="shared" si="35"/>
        <v>8.1032522174209642E-2</v>
      </c>
      <c r="I301" s="31">
        <f t="shared" si="36"/>
        <v>-235080.70571674313</v>
      </c>
      <c r="J301" s="32">
        <f t="shared" si="37"/>
        <v>-4.7125654512964021E-2</v>
      </c>
    </row>
    <row r="302" spans="2:10" hidden="1" outlineLevel="1" x14ac:dyDescent="0.25">
      <c r="B302" s="24">
        <f>IF('RECAUDO 2015'!B282=2,'RECAUDO 2015'!A282,0)</f>
        <v>209045</v>
      </c>
      <c r="C302" s="25" t="str">
        <f>VLOOKUP(B302,'RECAUDO 2015'!$A$10:$D$854,3,FALSE)</f>
        <v xml:space="preserve">CONCORDIA                                         </v>
      </c>
      <c r="D302" s="26">
        <f>IFERROR(VLOOKUP(B302,'RECAUDO 2014'!$A$10:$E$860,4,FALSE),0)</f>
        <v>3863700</v>
      </c>
      <c r="E302" s="26">
        <f>VLOOKUP(B302,'RECAUDO 2015'!$A$10:$D$854,4,FALSE)</f>
        <v>4572000</v>
      </c>
      <c r="F302" s="26">
        <f t="shared" si="33"/>
        <v>4383353.7713617878</v>
      </c>
      <c r="G302" s="26">
        <f t="shared" si="34"/>
        <v>708300</v>
      </c>
      <c r="H302" s="27">
        <f t="shared" si="35"/>
        <v>0.18332168646634051</v>
      </c>
      <c r="I302" s="26">
        <f t="shared" si="36"/>
        <v>188646.2286382122</v>
      </c>
      <c r="J302" s="27">
        <f t="shared" si="37"/>
        <v>4.3036961759900239E-2</v>
      </c>
    </row>
    <row r="303" spans="2:10" hidden="1" outlineLevel="1" x14ac:dyDescent="0.25">
      <c r="B303" s="29">
        <f>IF('RECAUDO 2015'!B283=2,'RECAUDO 2015'!A283,0)</f>
        <v>209131</v>
      </c>
      <c r="C303" s="30" t="str">
        <f>VLOOKUP(B303,'RECAUDO 2015'!$A$10:$D$854,3,FALSE)</f>
        <v xml:space="preserve">LA PINTADA                                        </v>
      </c>
      <c r="D303" s="31">
        <f>IFERROR(VLOOKUP(B303,'RECAUDO 2014'!$A$10:$E$860,4,FALSE),0)</f>
        <v>3852800</v>
      </c>
      <c r="E303" s="31">
        <f>VLOOKUP(B303,'RECAUDO 2015'!$A$10:$D$854,4,FALSE)</f>
        <v>4352400</v>
      </c>
      <c r="F303" s="31">
        <f t="shared" si="33"/>
        <v>4370987.7605152307</v>
      </c>
      <c r="G303" s="31">
        <f t="shared" si="34"/>
        <v>499600</v>
      </c>
      <c r="H303" s="32">
        <f t="shared" si="35"/>
        <v>0.12967192691029905</v>
      </c>
      <c r="I303" s="31">
        <f t="shared" si="36"/>
        <v>-18587.760515230708</v>
      </c>
      <c r="J303" s="32">
        <f t="shared" si="37"/>
        <v>-4.252530900026974E-3</v>
      </c>
    </row>
    <row r="304" spans="2:10" hidden="1" outlineLevel="1" x14ac:dyDescent="0.25">
      <c r="B304" s="24">
        <f>IF('RECAUDO 2015'!B284=2,'RECAUDO 2015'!A284,0)</f>
        <v>209100</v>
      </c>
      <c r="C304" s="25" t="str">
        <f>VLOOKUP(B304,'RECAUDO 2015'!$A$10:$D$854,3,FALSE)</f>
        <v xml:space="preserve">SANTA BARBARA                                     </v>
      </c>
      <c r="D304" s="26">
        <f>IFERROR(VLOOKUP(B304,'RECAUDO 2014'!$A$10:$E$860,4,FALSE),0)</f>
        <v>2322000</v>
      </c>
      <c r="E304" s="26">
        <f>VLOOKUP(B304,'RECAUDO 2015'!$A$10:$D$854,4,FALSE)</f>
        <v>4277300</v>
      </c>
      <c r="F304" s="26">
        <f t="shared" si="33"/>
        <v>2634300.6592390896</v>
      </c>
      <c r="G304" s="26">
        <f t="shared" si="34"/>
        <v>1955300</v>
      </c>
      <c r="H304" s="27">
        <f t="shared" si="35"/>
        <v>0.84207579672695942</v>
      </c>
      <c r="I304" s="26">
        <f t="shared" si="36"/>
        <v>1642999.3407609104</v>
      </c>
      <c r="J304" s="27">
        <f t="shared" si="37"/>
        <v>0.62369469293436164</v>
      </c>
    </row>
    <row r="305" spans="2:10" hidden="1" outlineLevel="1" x14ac:dyDescent="0.25">
      <c r="B305" s="29">
        <f>IF('RECAUDO 2015'!B285=2,'RECAUDO 2015'!A285,0)</f>
        <v>209121</v>
      </c>
      <c r="C305" s="30" t="str">
        <f>VLOOKUP(B305,'RECAUDO 2015'!$A$10:$D$854,3,FALSE)</f>
        <v xml:space="preserve">YALI                                              </v>
      </c>
      <c r="D305" s="31">
        <f>IFERROR(VLOOKUP(B305,'RECAUDO 2014'!$A$10:$E$860,4,FALSE),0)</f>
        <v>3040200</v>
      </c>
      <c r="E305" s="31">
        <f>VLOOKUP(B305,'RECAUDO 2015'!$A$10:$D$854,4,FALSE)</f>
        <v>4269900</v>
      </c>
      <c r="F305" s="31">
        <f t="shared" si="33"/>
        <v>3449095.979422343</v>
      </c>
      <c r="G305" s="31">
        <f t="shared" si="34"/>
        <v>1229700</v>
      </c>
      <c r="H305" s="32">
        <f t="shared" si="35"/>
        <v>0.40447996842313017</v>
      </c>
      <c r="I305" s="31">
        <f t="shared" si="36"/>
        <v>820804.02057765704</v>
      </c>
      <c r="J305" s="32">
        <f t="shared" si="37"/>
        <v>0.2379765670409455</v>
      </c>
    </row>
    <row r="306" spans="2:10" hidden="1" outlineLevel="1" x14ac:dyDescent="0.25">
      <c r="B306" s="24">
        <f>IF('RECAUDO 2015'!B286=2,'RECAUDO 2015'!A286,0)</f>
        <v>209079</v>
      </c>
      <c r="C306" s="25" t="str">
        <f>VLOOKUP(B306,'RECAUDO 2015'!$A$10:$D$854,3,FALSE)</f>
        <v xml:space="preserve">PUEBLO RICO                                       </v>
      </c>
      <c r="D306" s="26">
        <f>IFERROR(VLOOKUP(B306,'RECAUDO 2014'!$A$10:$E$860,4,FALSE),0)</f>
        <v>2239900</v>
      </c>
      <c r="E306" s="26">
        <f>VLOOKUP(B306,'RECAUDO 2015'!$A$10:$D$854,4,FALSE)</f>
        <v>4258400</v>
      </c>
      <c r="F306" s="26">
        <f t="shared" si="33"/>
        <v>2541158.5041471305</v>
      </c>
      <c r="G306" s="26">
        <f t="shared" si="34"/>
        <v>2018500</v>
      </c>
      <c r="H306" s="27">
        <f t="shared" si="35"/>
        <v>0.90115630162060811</v>
      </c>
      <c r="I306" s="26">
        <f t="shared" si="36"/>
        <v>1717241.4958528695</v>
      </c>
      <c r="J306" s="27">
        <f t="shared" si="37"/>
        <v>0.67577110717429023</v>
      </c>
    </row>
    <row r="307" spans="2:10" hidden="1" outlineLevel="1" x14ac:dyDescent="0.25">
      <c r="B307" s="29">
        <f>IF('RECAUDO 2015'!B287=2,'RECAUDO 2015'!A287,0)</f>
        <v>209110</v>
      </c>
      <c r="C307" s="30" t="str">
        <f>VLOOKUP(B307,'RECAUDO 2015'!$A$10:$D$854,3,FALSE)</f>
        <v xml:space="preserve">TARSO                                             </v>
      </c>
      <c r="D307" s="31">
        <f>IFERROR(VLOOKUP(B307,'RECAUDO 2014'!$A$10:$E$860,4,FALSE),0)</f>
        <v>1646700</v>
      </c>
      <c r="E307" s="31">
        <f>VLOOKUP(B307,'RECAUDO 2015'!$A$10:$D$854,4,FALSE)</f>
        <v>3670500</v>
      </c>
      <c r="F307" s="31">
        <f t="shared" si="33"/>
        <v>1868175.2349565069</v>
      </c>
      <c r="G307" s="31">
        <f t="shared" si="34"/>
        <v>2023800</v>
      </c>
      <c r="H307" s="32">
        <f t="shared" si="35"/>
        <v>1.2290034614683911</v>
      </c>
      <c r="I307" s="31">
        <f t="shared" si="36"/>
        <v>1802324.7650434931</v>
      </c>
      <c r="J307" s="32">
        <f t="shared" si="37"/>
        <v>0.96475144907134647</v>
      </c>
    </row>
    <row r="308" spans="2:10" hidden="1" outlineLevel="1" x14ac:dyDescent="0.25">
      <c r="B308" s="24">
        <f>IF('RECAUDO 2015'!B288=2,'RECAUDO 2015'!A288,0)</f>
        <v>209043</v>
      </c>
      <c r="C308" s="25" t="str">
        <f>VLOOKUP(B308,'RECAUDO 2015'!$A$10:$D$854,3,FALSE)</f>
        <v xml:space="preserve">COCORNA                                           </v>
      </c>
      <c r="D308" s="26">
        <f>IFERROR(VLOOKUP(B308,'RECAUDO 2014'!$A$10:$E$860,4,FALSE),0)</f>
        <v>1228800</v>
      </c>
      <c r="E308" s="26">
        <f>VLOOKUP(B308,'RECAUDO 2015'!$A$10:$D$854,4,FALSE)</f>
        <v>3633500</v>
      </c>
      <c r="F308" s="26">
        <f t="shared" si="33"/>
        <v>1394069.1860779473</v>
      </c>
      <c r="G308" s="26">
        <f t="shared" si="34"/>
        <v>2404700</v>
      </c>
      <c r="H308" s="27">
        <f t="shared" si="35"/>
        <v>1.9569498697916665</v>
      </c>
      <c r="I308" s="26">
        <f t="shared" si="36"/>
        <v>2239430.8139220527</v>
      </c>
      <c r="J308" s="27">
        <f t="shared" si="37"/>
        <v>1.6063986180072116</v>
      </c>
    </row>
    <row r="309" spans="2:10" hidden="1" outlineLevel="1" x14ac:dyDescent="0.25">
      <c r="B309" s="29">
        <f>IF('RECAUDO 2015'!B289=2,'RECAUDO 2015'!A289,0)</f>
        <v>209077</v>
      </c>
      <c r="C309" s="30" t="str">
        <f>VLOOKUP(B309,'RECAUDO 2015'!$A$10:$D$854,3,FALSE)</f>
        <v xml:space="preserve">EL PENOL                                          </v>
      </c>
      <c r="D309" s="31">
        <f>IFERROR(VLOOKUP(B309,'RECAUDO 2014'!$A$10:$E$860,4,FALSE),0)</f>
        <v>3714900</v>
      </c>
      <c r="E309" s="31">
        <f>VLOOKUP(B309,'RECAUDO 2015'!$A$10:$D$854,4,FALSE)</f>
        <v>3578100</v>
      </c>
      <c r="F309" s="31">
        <f t="shared" si="33"/>
        <v>4214540.7058601612</v>
      </c>
      <c r="G309" s="31">
        <f t="shared" si="34"/>
        <v>-136800</v>
      </c>
      <c r="H309" s="32">
        <f t="shared" si="35"/>
        <v>-3.6824678995396876E-2</v>
      </c>
      <c r="I309" s="31">
        <f t="shared" si="36"/>
        <v>-636440.70586016122</v>
      </c>
      <c r="J309" s="32">
        <f t="shared" si="37"/>
        <v>-0.15101069138452361</v>
      </c>
    </row>
    <row r="310" spans="2:10" hidden="1" outlineLevel="1" x14ac:dyDescent="0.25">
      <c r="B310" s="24">
        <f>IF('RECAUDO 2015'!B290=2,'RECAUDO 2015'!A290,0)</f>
        <v>209081</v>
      </c>
      <c r="C310" s="25" t="str">
        <f>VLOOKUP(B310,'RECAUDO 2015'!$A$10:$D$854,3,FALSE)</f>
        <v xml:space="preserve">PUERTO NARE                                       </v>
      </c>
      <c r="D310" s="26">
        <f>IFERROR(VLOOKUP(B310,'RECAUDO 2014'!$A$10:$E$860,4,FALSE),0)</f>
        <v>1813200</v>
      </c>
      <c r="E310" s="26">
        <f>VLOOKUP(B310,'RECAUDO 2015'!$A$10:$D$854,4,FALSE)</f>
        <v>3554460</v>
      </c>
      <c r="F310" s="26">
        <f t="shared" si="33"/>
        <v>2057068.8868786898</v>
      </c>
      <c r="G310" s="26">
        <f t="shared" si="34"/>
        <v>1741260</v>
      </c>
      <c r="H310" s="27">
        <f t="shared" si="35"/>
        <v>0.96032428855062868</v>
      </c>
      <c r="I310" s="26">
        <f t="shared" si="36"/>
        <v>1497391.1131213102</v>
      </c>
      <c r="J310" s="27">
        <f t="shared" si="37"/>
        <v>0.7279246323118469</v>
      </c>
    </row>
    <row r="311" spans="2:10" hidden="1" outlineLevel="1" x14ac:dyDescent="0.25">
      <c r="B311" s="29">
        <f>IF('RECAUDO 2015'!B291=2,'RECAUDO 2015'!A291,0)</f>
        <v>209051</v>
      </c>
      <c r="C311" s="30" t="str">
        <f>VLOOKUP(B311,'RECAUDO 2015'!$A$10:$D$854,3,FALSE)</f>
        <v xml:space="preserve">ENTRERIOS                                         </v>
      </c>
      <c r="D311" s="31">
        <f>IFERROR(VLOOKUP(B311,'RECAUDO 2014'!$A$10:$E$860,4,FALSE),0)</f>
        <v>0</v>
      </c>
      <c r="E311" s="31">
        <f>VLOOKUP(B311,'RECAUDO 2015'!$A$10:$D$854,4,FALSE)</f>
        <v>3551200</v>
      </c>
      <c r="F311" s="31">
        <f t="shared" si="33"/>
        <v>0</v>
      </c>
      <c r="G311" s="31">
        <f t="shared" si="34"/>
        <v>3551200</v>
      </c>
      <c r="H311" s="32">
        <f t="shared" si="35"/>
        <v>1</v>
      </c>
      <c r="I311" s="31">
        <f t="shared" si="36"/>
        <v>3551200</v>
      </c>
      <c r="J311" s="32">
        <f t="shared" si="37"/>
        <v>1</v>
      </c>
    </row>
    <row r="312" spans="2:10" hidden="1" outlineLevel="1" x14ac:dyDescent="0.25">
      <c r="B312" s="24">
        <f>IF('RECAUDO 2015'!B292=2,'RECAUDO 2015'!A292,0)</f>
        <v>209055</v>
      </c>
      <c r="C312" s="25" t="str">
        <f>VLOOKUP(B312,'RECAUDO 2015'!$A$10:$D$854,3,FALSE)</f>
        <v xml:space="preserve">GOMEZ PLATA                                       </v>
      </c>
      <c r="D312" s="26">
        <f>IFERROR(VLOOKUP(B312,'RECAUDO 2014'!$A$10:$E$860,4,FALSE),0)</f>
        <v>2126400</v>
      </c>
      <c r="E312" s="26">
        <f>VLOOKUP(B312,'RECAUDO 2015'!$A$10:$D$854,4,FALSE)</f>
        <v>3458400</v>
      </c>
      <c r="F312" s="26">
        <f t="shared" si="33"/>
        <v>2412393.1618458228</v>
      </c>
      <c r="G312" s="26">
        <f t="shared" si="34"/>
        <v>1332000</v>
      </c>
      <c r="H312" s="27">
        <f t="shared" si="35"/>
        <v>0.62641083521444685</v>
      </c>
      <c r="I312" s="26">
        <f t="shared" si="36"/>
        <v>1046006.8381541772</v>
      </c>
      <c r="J312" s="27">
        <f t="shared" si="37"/>
        <v>0.43359716595856779</v>
      </c>
    </row>
    <row r="313" spans="2:10" hidden="1" outlineLevel="1" x14ac:dyDescent="0.25">
      <c r="B313" s="29">
        <f>IF('RECAUDO 2015'!B293=2,'RECAUDO 2015'!A293,0)</f>
        <v>209135</v>
      </c>
      <c r="C313" s="30" t="str">
        <f>VLOOKUP(B313,'RECAUDO 2015'!$A$10:$D$854,3,FALSE)</f>
        <v xml:space="preserve">LA SIERRA                                         </v>
      </c>
      <c r="D313" s="31">
        <f>IFERROR(VLOOKUP(B313,'RECAUDO 2014'!$A$10:$E$860,4,FALSE),0)</f>
        <v>1034500</v>
      </c>
      <c r="E313" s="31">
        <f>VLOOKUP(B313,'RECAUDO 2015'!$A$10:$D$854,4,FALSE)</f>
        <v>3258300</v>
      </c>
      <c r="F313" s="31">
        <f t="shared" si="33"/>
        <v>1173636.5340150036</v>
      </c>
      <c r="G313" s="31">
        <f t="shared" si="34"/>
        <v>2223800</v>
      </c>
      <c r="H313" s="32">
        <f t="shared" si="35"/>
        <v>2.1496375060415658</v>
      </c>
      <c r="I313" s="31">
        <f t="shared" si="36"/>
        <v>2084663.4659849964</v>
      </c>
      <c r="J313" s="32">
        <f t="shared" si="37"/>
        <v>1.7762428192767441</v>
      </c>
    </row>
    <row r="314" spans="2:10" hidden="1" outlineLevel="1" x14ac:dyDescent="0.25">
      <c r="B314" s="24">
        <f>IF('RECAUDO 2015'!B294=2,'RECAUDO 2015'!A294,0)</f>
        <v>209111</v>
      </c>
      <c r="C314" s="25" t="str">
        <f>VLOOKUP(B314,'RECAUDO 2015'!$A$10:$D$854,3,FALSE)</f>
        <v xml:space="preserve">TITIRIBI                                          </v>
      </c>
      <c r="D314" s="26">
        <f>IFERROR(VLOOKUP(B314,'RECAUDO 2014'!$A$10:$E$860,4,FALSE),0)</f>
        <v>2243400</v>
      </c>
      <c r="E314" s="26">
        <f>VLOOKUP(B314,'RECAUDO 2015'!$A$10:$D$854,4,FALSE)</f>
        <v>3096500</v>
      </c>
      <c r="F314" s="26">
        <f t="shared" si="33"/>
        <v>2545129.241574924</v>
      </c>
      <c r="G314" s="26">
        <f t="shared" si="34"/>
        <v>853100</v>
      </c>
      <c r="H314" s="27">
        <f t="shared" si="35"/>
        <v>0.38027101720602663</v>
      </c>
      <c r="I314" s="26">
        <f t="shared" si="36"/>
        <v>551370.75842507603</v>
      </c>
      <c r="J314" s="27">
        <f t="shared" si="37"/>
        <v>0.2166376266550174</v>
      </c>
    </row>
    <row r="315" spans="2:10" hidden="1" outlineLevel="1" x14ac:dyDescent="0.25">
      <c r="B315" s="29">
        <f>IF('RECAUDO 2015'!B295=2,'RECAUDO 2015'!A295,0)</f>
        <v>209103</v>
      </c>
      <c r="C315" s="30" t="str">
        <f>VLOOKUP(B315,'RECAUDO 2015'!$A$10:$D$854,3,FALSE)</f>
        <v xml:space="preserve">SANTO DOMINGO                                     </v>
      </c>
      <c r="D315" s="31">
        <f>IFERROR(VLOOKUP(B315,'RECAUDO 2014'!$A$10:$E$860,4,FALSE),0)</f>
        <v>1966200</v>
      </c>
      <c r="E315" s="31">
        <f>VLOOKUP(B315,'RECAUDO 2015'!$A$10:$D$854,4,FALSE)</f>
        <v>3056200</v>
      </c>
      <c r="F315" s="31">
        <f t="shared" si="33"/>
        <v>2230646.8372936687</v>
      </c>
      <c r="G315" s="31">
        <f t="shared" si="34"/>
        <v>1090000</v>
      </c>
      <c r="H315" s="32">
        <f t="shared" si="35"/>
        <v>0.55436883328247388</v>
      </c>
      <c r="I315" s="31">
        <f t="shared" si="36"/>
        <v>825553.16270633135</v>
      </c>
      <c r="J315" s="32">
        <f t="shared" si="37"/>
        <v>0.37009586139056116</v>
      </c>
    </row>
    <row r="316" spans="2:10" hidden="1" outlineLevel="1" x14ac:dyDescent="0.25">
      <c r="B316" s="24">
        <f>IF('RECAUDO 2015'!B296=2,'RECAUDO 2015'!A296,0)</f>
        <v>209064</v>
      </c>
      <c r="C316" s="25" t="str">
        <f>VLOOKUP(B316,'RECAUDO 2015'!$A$10:$D$854,3,FALSE)</f>
        <v xml:space="preserve">JERICO                                            </v>
      </c>
      <c r="D316" s="26">
        <f>IFERROR(VLOOKUP(B316,'RECAUDO 2014'!$A$10:$E$860,4,FALSE),0)</f>
        <v>3231300</v>
      </c>
      <c r="E316" s="26">
        <f>VLOOKUP(B316,'RECAUDO 2015'!$A$10:$D$854,4,FALSE)</f>
        <v>3053300</v>
      </c>
      <c r="F316" s="26">
        <f t="shared" si="33"/>
        <v>3665898.2429798753</v>
      </c>
      <c r="G316" s="26">
        <f t="shared" si="34"/>
        <v>-178000</v>
      </c>
      <c r="H316" s="27">
        <f t="shared" si="35"/>
        <v>-5.5086188221458832E-2</v>
      </c>
      <c r="I316" s="26">
        <f t="shared" si="36"/>
        <v>-612598.2429798753</v>
      </c>
      <c r="J316" s="27">
        <f t="shared" si="37"/>
        <v>-0.16710726877184578</v>
      </c>
    </row>
    <row r="317" spans="2:10" hidden="1" outlineLevel="1" x14ac:dyDescent="0.25">
      <c r="B317" s="29">
        <f>IF('RECAUDO 2015'!B297=2,'RECAUDO 2015'!A297,0)</f>
        <v>209088</v>
      </c>
      <c r="C317" s="30" t="str">
        <f>VLOOKUP(B317,'RECAUDO 2015'!$A$10:$D$854,3,FALSE)</f>
        <v xml:space="preserve">SAN CARLOS                                        </v>
      </c>
      <c r="D317" s="31">
        <f>IFERROR(VLOOKUP(B317,'RECAUDO 2014'!$A$10:$E$860,4,FALSE),0)</f>
        <v>2060600</v>
      </c>
      <c r="E317" s="31">
        <f>VLOOKUP(B317,'RECAUDO 2015'!$A$10:$D$854,4,FALSE)</f>
        <v>2988100</v>
      </c>
      <c r="F317" s="31">
        <f t="shared" si="33"/>
        <v>2337743.2982033025</v>
      </c>
      <c r="G317" s="31">
        <f t="shared" si="34"/>
        <v>927500</v>
      </c>
      <c r="H317" s="32">
        <f t="shared" si="35"/>
        <v>0.45011161797534704</v>
      </c>
      <c r="I317" s="31">
        <f t="shared" si="36"/>
        <v>650356.70179669745</v>
      </c>
      <c r="J317" s="32">
        <f t="shared" si="37"/>
        <v>0.27819850977501925</v>
      </c>
    </row>
    <row r="318" spans="2:10" hidden="1" outlineLevel="1" x14ac:dyDescent="0.25">
      <c r="B318" s="24">
        <f>IF('RECAUDO 2015'!B298=2,'RECAUDO 2015'!A298,0)</f>
        <v>209072</v>
      </c>
      <c r="C318" s="25" t="str">
        <f>VLOOKUP(B318,'RECAUDO 2015'!$A$10:$D$854,3,FALSE)</f>
        <v xml:space="preserve">MUTATA                                            </v>
      </c>
      <c r="D318" s="26">
        <f>IFERROR(VLOOKUP(B318,'RECAUDO 2014'!$A$10:$E$860,4,FALSE),0)</f>
        <v>2340100</v>
      </c>
      <c r="E318" s="26">
        <f>VLOOKUP(B318,'RECAUDO 2015'!$A$10:$D$854,4,FALSE)</f>
        <v>2865100</v>
      </c>
      <c r="F318" s="26">
        <f t="shared" si="33"/>
        <v>2654835.0442228224</v>
      </c>
      <c r="G318" s="26">
        <f t="shared" si="34"/>
        <v>525000</v>
      </c>
      <c r="H318" s="27">
        <f t="shared" si="35"/>
        <v>0.22434938677834282</v>
      </c>
      <c r="I318" s="26">
        <f t="shared" si="36"/>
        <v>210264.95577717759</v>
      </c>
      <c r="J318" s="27">
        <f t="shared" si="37"/>
        <v>7.9200760979381446E-2</v>
      </c>
    </row>
    <row r="319" spans="2:10" hidden="1" outlineLevel="1" x14ac:dyDescent="0.25">
      <c r="B319" s="29">
        <f>IF('RECAUDO 2015'!B299=2,'RECAUDO 2015'!A299,0)</f>
        <v>209067</v>
      </c>
      <c r="C319" s="30" t="str">
        <f>VLOOKUP(B319,'RECAUDO 2015'!$A$10:$D$854,3,FALSE)</f>
        <v xml:space="preserve">LIBORINA                                          </v>
      </c>
      <c r="D319" s="31">
        <f>IFERROR(VLOOKUP(B319,'RECAUDO 2014'!$A$10:$E$860,4,FALSE),0)</f>
        <v>2129400</v>
      </c>
      <c r="E319" s="31">
        <f>VLOOKUP(B319,'RECAUDO 2015'!$A$10:$D$854,4,FALSE)</f>
        <v>2846700</v>
      </c>
      <c r="F319" s="31">
        <f t="shared" si="33"/>
        <v>2415796.6510696458</v>
      </c>
      <c r="G319" s="31">
        <f t="shared" si="34"/>
        <v>717300</v>
      </c>
      <c r="H319" s="32">
        <f t="shared" si="35"/>
        <v>0.33685545224006752</v>
      </c>
      <c r="I319" s="31">
        <f t="shared" si="36"/>
        <v>430903.34893035423</v>
      </c>
      <c r="J319" s="32">
        <f t="shared" si="37"/>
        <v>0.17836904804862708</v>
      </c>
    </row>
    <row r="320" spans="2:10" hidden="1" outlineLevel="1" x14ac:dyDescent="0.25">
      <c r="B320" s="24">
        <f>IF('RECAUDO 2015'!B300=2,'RECAUDO 2015'!A300,0)</f>
        <v>209117</v>
      </c>
      <c r="C320" s="25" t="str">
        <f>VLOOKUP(B320,'RECAUDO 2015'!$A$10:$D$854,3,FALSE)</f>
        <v xml:space="preserve">VALPARAISO                                        </v>
      </c>
      <c r="D320" s="26">
        <f>IFERROR(VLOOKUP(B320,'RECAUDO 2014'!$A$10:$E$860,4,FALSE),0)</f>
        <v>1152600</v>
      </c>
      <c r="E320" s="26">
        <f>VLOOKUP(B320,'RECAUDO 2015'!$A$10:$D$854,4,FALSE)</f>
        <v>2819400</v>
      </c>
      <c r="F320" s="26">
        <f t="shared" si="33"/>
        <v>1307620.5597928402</v>
      </c>
      <c r="G320" s="26">
        <f t="shared" si="34"/>
        <v>1666800</v>
      </c>
      <c r="H320" s="27">
        <f t="shared" si="35"/>
        <v>1.4461218115564809</v>
      </c>
      <c r="I320" s="26">
        <f t="shared" si="36"/>
        <v>1511779.4402071598</v>
      </c>
      <c r="J320" s="27">
        <f t="shared" si="37"/>
        <v>1.1561300630258242</v>
      </c>
    </row>
    <row r="321" spans="2:10" hidden="1" outlineLevel="1" x14ac:dyDescent="0.25">
      <c r="B321" s="29">
        <f>IF('RECAUDO 2015'!B301=2,'RECAUDO 2015'!A301,0)</f>
        <v>209022</v>
      </c>
      <c r="C321" s="30" t="str">
        <f>VLOOKUP(B321,'RECAUDO 2015'!$A$10:$D$854,3,FALSE)</f>
        <v xml:space="preserve">ARMENIA MANTEQUILLA                               </v>
      </c>
      <c r="D321" s="31">
        <f>IFERROR(VLOOKUP(B321,'RECAUDO 2014'!$A$10:$E$860,4,FALSE),0)</f>
        <v>937100</v>
      </c>
      <c r="E321" s="31">
        <f>VLOOKUP(B321,'RECAUDO 2015'!$A$10:$D$854,4,FALSE)</f>
        <v>2812300</v>
      </c>
      <c r="F321" s="31">
        <f t="shared" si="33"/>
        <v>1063136.5838815465</v>
      </c>
      <c r="G321" s="31">
        <f t="shared" si="34"/>
        <v>1875200</v>
      </c>
      <c r="H321" s="32">
        <f t="shared" si="35"/>
        <v>2.0010671219720413</v>
      </c>
      <c r="I321" s="31">
        <f t="shared" si="36"/>
        <v>1749163.4161184535</v>
      </c>
      <c r="J321" s="32">
        <f t="shared" si="37"/>
        <v>1.6452856976590913</v>
      </c>
    </row>
    <row r="322" spans="2:10" hidden="1" outlineLevel="1" x14ac:dyDescent="0.25">
      <c r="B322" s="24">
        <f>IF('RECAUDO 2015'!B302=2,'RECAUDO 2015'!A302,0)</f>
        <v>209093</v>
      </c>
      <c r="C322" s="25" t="str">
        <f>VLOOKUP(B322,'RECAUDO 2015'!$A$10:$D$854,3,FALSE)</f>
        <v xml:space="preserve">SAN JUAN DE URABA                                 </v>
      </c>
      <c r="D322" s="26">
        <f>IFERROR(VLOOKUP(B322,'RECAUDO 2014'!$A$10:$E$860,4,FALSE),0)</f>
        <v>1477900</v>
      </c>
      <c r="E322" s="26">
        <f>VLOOKUP(B322,'RECAUDO 2015'!$A$10:$D$854,4,FALSE)</f>
        <v>2803600</v>
      </c>
      <c r="F322" s="26">
        <f t="shared" si="33"/>
        <v>1676672.2412960597</v>
      </c>
      <c r="G322" s="26">
        <f t="shared" si="34"/>
        <v>1325700</v>
      </c>
      <c r="H322" s="27">
        <f t="shared" si="35"/>
        <v>0.89701603626767712</v>
      </c>
      <c r="I322" s="26">
        <f t="shared" si="36"/>
        <v>1126927.7587039403</v>
      </c>
      <c r="J322" s="27">
        <f t="shared" si="37"/>
        <v>0.67212167706243564</v>
      </c>
    </row>
    <row r="323" spans="2:10" hidden="1" outlineLevel="1" x14ac:dyDescent="0.25">
      <c r="B323" s="29">
        <f>IF('RECAUDO 2015'!B303=2,'RECAUDO 2015'!A303,0)</f>
        <v>209069</v>
      </c>
      <c r="C323" s="30" t="str">
        <f>VLOOKUP(B323,'RECAUDO 2015'!$A$10:$D$854,3,FALSE)</f>
        <v xml:space="preserve">MARINILLA                                         </v>
      </c>
      <c r="D323" s="31">
        <f>IFERROR(VLOOKUP(B323,'RECAUDO 2014'!$A$10:$E$860,4,FALSE),0)</f>
        <v>1589500</v>
      </c>
      <c r="E323" s="31">
        <f>VLOOKUP(B323,'RECAUDO 2015'!$A$10:$D$854,4,FALSE)</f>
        <v>2790500</v>
      </c>
      <c r="F323" s="31">
        <f t="shared" si="33"/>
        <v>1803282.0404222796</v>
      </c>
      <c r="G323" s="31">
        <f t="shared" si="34"/>
        <v>1201000</v>
      </c>
      <c r="H323" s="32">
        <f t="shared" si="35"/>
        <v>0.75558351682919156</v>
      </c>
      <c r="I323" s="31">
        <f t="shared" si="36"/>
        <v>987217.95957772038</v>
      </c>
      <c r="J323" s="32">
        <f t="shared" si="37"/>
        <v>0.5474562145290045</v>
      </c>
    </row>
    <row r="324" spans="2:10" hidden="1" outlineLevel="1" x14ac:dyDescent="0.25">
      <c r="B324" s="24">
        <f>IF('RECAUDO 2015'!B304=2,'RECAUDO 2015'!A304,0)</f>
        <v>209068</v>
      </c>
      <c r="C324" s="25" t="str">
        <f>VLOOKUP(B324,'RECAUDO 2015'!$A$10:$D$854,3,FALSE)</f>
        <v xml:space="preserve">MACEO                                             </v>
      </c>
      <c r="D324" s="26">
        <f>IFERROR(VLOOKUP(B324,'RECAUDO 2014'!$A$10:$E$860,4,FALSE),0)</f>
        <v>2294400</v>
      </c>
      <c r="E324" s="26">
        <f>VLOOKUP(B324,'RECAUDO 2015'!$A$10:$D$854,4,FALSE)</f>
        <v>2747500</v>
      </c>
      <c r="F324" s="26">
        <f t="shared" si="33"/>
        <v>2602988.5583799169</v>
      </c>
      <c r="G324" s="26">
        <f t="shared" si="34"/>
        <v>453100</v>
      </c>
      <c r="H324" s="27">
        <f t="shared" si="35"/>
        <v>0.19748082287308222</v>
      </c>
      <c r="I324" s="26">
        <f t="shared" si="36"/>
        <v>144511.44162008306</v>
      </c>
      <c r="J324" s="27">
        <f t="shared" si="37"/>
        <v>5.5517509347035254E-2</v>
      </c>
    </row>
    <row r="325" spans="2:10" hidden="1" outlineLevel="1" x14ac:dyDescent="0.25">
      <c r="B325" s="29">
        <f>IF('RECAUDO 2015'!B305=2,'RECAUDO 2015'!A305,0)</f>
        <v>209018</v>
      </c>
      <c r="C325" s="30" t="str">
        <f>VLOOKUP(B325,'RECAUDO 2015'!$A$10:$D$854,3,FALSE)</f>
        <v xml:space="preserve">ANZA                                              </v>
      </c>
      <c r="D325" s="31">
        <f>IFERROR(VLOOKUP(B325,'RECAUDO 2014'!$A$10:$E$860,4,FALSE),0)</f>
        <v>1836400</v>
      </c>
      <c r="E325" s="31">
        <f>VLOOKUP(B325,'RECAUDO 2015'!$A$10:$D$854,4,FALSE)</f>
        <v>2741700</v>
      </c>
      <c r="F325" s="31">
        <f t="shared" si="33"/>
        <v>2083389.2035429217</v>
      </c>
      <c r="G325" s="31">
        <f t="shared" si="34"/>
        <v>905300</v>
      </c>
      <c r="H325" s="32">
        <f t="shared" si="35"/>
        <v>0.49297538662600737</v>
      </c>
      <c r="I325" s="31">
        <f t="shared" si="36"/>
        <v>658310.79645707831</v>
      </c>
      <c r="J325" s="32">
        <f t="shared" si="37"/>
        <v>0.31598070842336301</v>
      </c>
    </row>
    <row r="326" spans="2:10" hidden="1" outlineLevel="1" x14ac:dyDescent="0.25">
      <c r="B326" s="24">
        <f>IF('RECAUDO 2015'!B306=2,'RECAUDO 2015'!A306,0)</f>
        <v>209037</v>
      </c>
      <c r="C326" s="25" t="str">
        <f>VLOOKUP(B326,'RECAUDO 2015'!$A$10:$D$854,3,FALSE)</f>
        <v xml:space="preserve">CARMEN DE VIBORAL                                 </v>
      </c>
      <c r="D326" s="26">
        <f>IFERROR(VLOOKUP(B326,'RECAUDO 2014'!$A$10:$E$860,4,FALSE),0)</f>
        <v>2637400</v>
      </c>
      <c r="E326" s="26">
        <f>VLOOKUP(B326,'RECAUDO 2015'!$A$10:$D$854,4,FALSE)</f>
        <v>2724000</v>
      </c>
      <c r="F326" s="26">
        <f t="shared" si="33"/>
        <v>2992120.826303693</v>
      </c>
      <c r="G326" s="26">
        <f t="shared" si="34"/>
        <v>86600</v>
      </c>
      <c r="H326" s="27">
        <f t="shared" si="35"/>
        <v>3.2835368165617718E-2</v>
      </c>
      <c r="I326" s="26">
        <f t="shared" si="36"/>
        <v>-268120.826303693</v>
      </c>
      <c r="J326" s="27">
        <f t="shared" si="37"/>
        <v>-8.9608956946740426E-2</v>
      </c>
    </row>
    <row r="327" spans="2:10" hidden="1" outlineLevel="1" x14ac:dyDescent="0.25">
      <c r="B327" s="29">
        <f>IF('RECAUDO 2015'!B307=2,'RECAUDO 2015'!A307,0)</f>
        <v>209112</v>
      </c>
      <c r="C327" s="30" t="str">
        <f>VLOOKUP(B327,'RECAUDO 2015'!$A$10:$D$854,3,FALSE)</f>
        <v xml:space="preserve">TOLEDO                                            </v>
      </c>
      <c r="D327" s="31">
        <f>IFERROR(VLOOKUP(B327,'RECAUDO 2014'!$A$10:$E$860,4,FALSE),0)</f>
        <v>1413000</v>
      </c>
      <c r="E327" s="31">
        <f>VLOOKUP(B327,'RECAUDO 2015'!$A$10:$D$854,4,FALSE)</f>
        <v>2714100</v>
      </c>
      <c r="F327" s="31">
        <f t="shared" si="33"/>
        <v>1603043.4244206864</v>
      </c>
      <c r="G327" s="31">
        <f t="shared" si="34"/>
        <v>1301100</v>
      </c>
      <c r="H327" s="32">
        <f t="shared" si="35"/>
        <v>0.92080679405520161</v>
      </c>
      <c r="I327" s="31">
        <f t="shared" si="36"/>
        <v>1111056.5755793136</v>
      </c>
      <c r="J327" s="32">
        <f t="shared" si="37"/>
        <v>0.69309200153503703</v>
      </c>
    </row>
    <row r="328" spans="2:10" hidden="1" outlineLevel="1" x14ac:dyDescent="0.25">
      <c r="B328" s="24">
        <f>IF('RECAUDO 2015'!B308=2,'RECAUDO 2015'!A308,0)</f>
        <v>209096</v>
      </c>
      <c r="C328" s="25" t="str">
        <f>VLOOKUP(B328,'RECAUDO 2015'!$A$10:$D$854,3,FALSE)</f>
        <v xml:space="preserve">SAN PEDRO DE URABA                                </v>
      </c>
      <c r="D328" s="26">
        <f>IFERROR(VLOOKUP(B328,'RECAUDO 2014'!$A$10:$E$860,4,FALSE),0)</f>
        <v>2921500</v>
      </c>
      <c r="E328" s="26">
        <f>VLOOKUP(B328,'RECAUDO 2015'!$A$10:$D$854,4,FALSE)</f>
        <v>2693600</v>
      </c>
      <c r="F328" s="26">
        <f t="shared" si="33"/>
        <v>3314431.2557997419</v>
      </c>
      <c r="G328" s="26">
        <f t="shared" si="34"/>
        <v>-227900</v>
      </c>
      <c r="H328" s="27">
        <f t="shared" si="35"/>
        <v>-7.8007872668149902E-2</v>
      </c>
      <c r="I328" s="26">
        <f t="shared" si="36"/>
        <v>-620831.25579974195</v>
      </c>
      <c r="J328" s="27">
        <f t="shared" si="37"/>
        <v>-0.18731154997207544</v>
      </c>
    </row>
    <row r="329" spans="2:10" hidden="1" outlineLevel="1" x14ac:dyDescent="0.25">
      <c r="B329" s="29">
        <f>IF('RECAUDO 2015'!B309=2,'RECAUDO 2015'!A309,0)</f>
        <v>209029</v>
      </c>
      <c r="C329" s="30" t="str">
        <f>VLOOKUP(B329,'RECAUDO 2015'!$A$10:$D$854,3,FALSE)</f>
        <v xml:space="preserve">CACERES                                           </v>
      </c>
      <c r="D329" s="31">
        <f>IFERROR(VLOOKUP(B329,'RECAUDO 2014'!$A$10:$E$860,4,FALSE),0)</f>
        <v>2758000</v>
      </c>
      <c r="E329" s="31">
        <f>VLOOKUP(B329,'RECAUDO 2015'!$A$10:$D$854,4,FALSE)</f>
        <v>2499500</v>
      </c>
      <c r="F329" s="31">
        <f t="shared" si="33"/>
        <v>3128941.0931013823</v>
      </c>
      <c r="G329" s="31">
        <f t="shared" si="34"/>
        <v>-258500</v>
      </c>
      <c r="H329" s="32">
        <f t="shared" si="35"/>
        <v>-9.3727338651196535E-2</v>
      </c>
      <c r="I329" s="31">
        <f t="shared" si="36"/>
        <v>-629441.09310138226</v>
      </c>
      <c r="J329" s="32">
        <f t="shared" si="37"/>
        <v>-0.20116744750777171</v>
      </c>
    </row>
    <row r="330" spans="2:10" hidden="1" outlineLevel="1" x14ac:dyDescent="0.25">
      <c r="B330" s="24">
        <f>IF('RECAUDO 2015'!B310=2,'RECAUDO 2015'!A310,0)</f>
        <v>209073</v>
      </c>
      <c r="C330" s="25" t="str">
        <f>VLOOKUP(B330,'RECAUDO 2015'!$A$10:$D$854,3,FALSE)</f>
        <v xml:space="preserve">NARIÐO                                            </v>
      </c>
      <c r="D330" s="26">
        <f>IFERROR(VLOOKUP(B330,'RECAUDO 2014'!$A$10:$E$860,4,FALSE),0)</f>
        <v>1336300</v>
      </c>
      <c r="E330" s="26">
        <f>VLOOKUP(B330,'RECAUDO 2015'!$A$10:$D$854,4,FALSE)</f>
        <v>2491900</v>
      </c>
      <c r="F330" s="26">
        <f t="shared" si="33"/>
        <v>1516027.5499316088</v>
      </c>
      <c r="G330" s="26">
        <f t="shared" si="34"/>
        <v>1155600</v>
      </c>
      <c r="H330" s="27">
        <f t="shared" si="35"/>
        <v>0.86477587368105957</v>
      </c>
      <c r="I330" s="26">
        <f t="shared" si="36"/>
        <v>975872.45006839116</v>
      </c>
      <c r="J330" s="27">
        <f t="shared" si="37"/>
        <v>0.64370363857333257</v>
      </c>
    </row>
    <row r="331" spans="2:10" hidden="1" outlineLevel="1" x14ac:dyDescent="0.25">
      <c r="B331" s="29">
        <f>IF('RECAUDO 2015'!B311=2,'RECAUDO 2015'!A311,0)</f>
        <v>209025</v>
      </c>
      <c r="C331" s="30" t="str">
        <f>VLOOKUP(B331,'RECAUDO 2015'!$A$10:$D$854,3,FALSE)</f>
        <v xml:space="preserve">BETANIA                                           </v>
      </c>
      <c r="D331" s="31">
        <f>IFERROR(VLOOKUP(B331,'RECAUDO 2014'!$A$10:$E$860,4,FALSE),0)</f>
        <v>2028500</v>
      </c>
      <c r="E331" s="31">
        <f>VLOOKUP(B331,'RECAUDO 2015'!$A$10:$D$854,4,FALSE)</f>
        <v>2491700</v>
      </c>
      <c r="F331" s="31">
        <f t="shared" si="33"/>
        <v>2301325.963508395</v>
      </c>
      <c r="G331" s="31">
        <f t="shared" si="34"/>
        <v>463200</v>
      </c>
      <c r="H331" s="32">
        <f t="shared" si="35"/>
        <v>0.22834606852353967</v>
      </c>
      <c r="I331" s="31">
        <f t="shared" si="36"/>
        <v>190374.03649160499</v>
      </c>
      <c r="J331" s="32">
        <f t="shared" si="37"/>
        <v>8.2723629555448985E-2</v>
      </c>
    </row>
    <row r="332" spans="2:10" hidden="1" outlineLevel="1" x14ac:dyDescent="0.25">
      <c r="B332" s="24">
        <f>IF('RECAUDO 2015'!B312=2,'RECAUDO 2015'!A312,0)</f>
        <v>209034</v>
      </c>
      <c r="C332" s="25" t="str">
        <f>VLOOKUP(B332,'RECAUDO 2015'!$A$10:$D$854,3,FALSE)</f>
        <v xml:space="preserve">CARACOLI                                          </v>
      </c>
      <c r="D332" s="26">
        <f>IFERROR(VLOOKUP(B332,'RECAUDO 2014'!$A$10:$E$860,4,FALSE),0)</f>
        <v>1396100</v>
      </c>
      <c r="E332" s="26">
        <f>VLOOKUP(B332,'RECAUDO 2015'!$A$10:$D$854,4,FALSE)</f>
        <v>2484900</v>
      </c>
      <c r="F332" s="26">
        <f t="shared" si="33"/>
        <v>1583870.4351264827</v>
      </c>
      <c r="G332" s="26">
        <f t="shared" si="34"/>
        <v>1088800</v>
      </c>
      <c r="H332" s="27">
        <f t="shared" si="35"/>
        <v>0.7798868275911468</v>
      </c>
      <c r="I332" s="26">
        <f t="shared" si="36"/>
        <v>901029.56487351726</v>
      </c>
      <c r="J332" s="27">
        <f t="shared" si="37"/>
        <v>0.56887832798114202</v>
      </c>
    </row>
    <row r="333" spans="2:10" hidden="1" outlineLevel="1" x14ac:dyDescent="0.25">
      <c r="B333" s="29">
        <f>IF('RECAUDO 2015'!B313=2,'RECAUDO 2015'!A313,0)</f>
        <v>209070</v>
      </c>
      <c r="C333" s="30" t="str">
        <f>VLOOKUP(B333,'RECAUDO 2015'!$A$10:$D$854,3,FALSE)</f>
        <v xml:space="preserve">MONTEBELLO                                        </v>
      </c>
      <c r="D333" s="31">
        <f>IFERROR(VLOOKUP(B333,'RECAUDO 2014'!$A$10:$E$860,4,FALSE),0)</f>
        <v>908200</v>
      </c>
      <c r="E333" s="31">
        <f>VLOOKUP(B333,'RECAUDO 2015'!$A$10:$D$854,4,FALSE)</f>
        <v>2341700</v>
      </c>
      <c r="F333" s="31">
        <f t="shared" si="33"/>
        <v>1030349.6376920505</v>
      </c>
      <c r="G333" s="31">
        <f t="shared" si="34"/>
        <v>1433500</v>
      </c>
      <c r="H333" s="32">
        <f t="shared" si="35"/>
        <v>1.5783968288923145</v>
      </c>
      <c r="I333" s="31">
        <f t="shared" si="36"/>
        <v>1311350.3623079495</v>
      </c>
      <c r="J333" s="32">
        <f t="shared" si="37"/>
        <v>1.272723660334691</v>
      </c>
    </row>
    <row r="334" spans="2:10" hidden="1" outlineLevel="1" x14ac:dyDescent="0.25">
      <c r="B334" s="24">
        <f>IF('RECAUDO 2015'!B314=2,'RECAUDO 2015'!A314,0)</f>
        <v>209016</v>
      </c>
      <c r="C334" s="25" t="str">
        <f>VLOOKUP(B334,'RECAUDO 2015'!$A$10:$D$854,3,FALSE)</f>
        <v xml:space="preserve">ANGOSTURA                                         </v>
      </c>
      <c r="D334" s="26">
        <f>IFERROR(VLOOKUP(B334,'RECAUDO 2014'!$A$10:$E$860,4,FALSE),0)</f>
        <v>1378000</v>
      </c>
      <c r="E334" s="26">
        <f>VLOOKUP(B334,'RECAUDO 2015'!$A$10:$D$854,4,FALSE)</f>
        <v>2301000</v>
      </c>
      <c r="F334" s="26">
        <f t="shared" si="33"/>
        <v>1563336.0501427501</v>
      </c>
      <c r="G334" s="26">
        <f t="shared" si="34"/>
        <v>923000</v>
      </c>
      <c r="H334" s="27">
        <f t="shared" si="35"/>
        <v>0.66981132075471694</v>
      </c>
      <c r="I334" s="26">
        <f t="shared" si="36"/>
        <v>737663.94985724986</v>
      </c>
      <c r="J334" s="27">
        <f t="shared" si="37"/>
        <v>0.47185245282989086</v>
      </c>
    </row>
    <row r="335" spans="2:10" hidden="1" outlineLevel="1" x14ac:dyDescent="0.25">
      <c r="B335" s="29">
        <f>IF('RECAUDO 2015'!B315=2,'RECAUDO 2015'!A315,0)</f>
        <v>209124</v>
      </c>
      <c r="C335" s="30" t="str">
        <f>VLOOKUP(B335,'RECAUDO 2015'!$A$10:$D$854,3,FALSE)</f>
        <v xml:space="preserve">YONDO                                             </v>
      </c>
      <c r="D335" s="31">
        <f>IFERROR(VLOOKUP(B335,'RECAUDO 2014'!$A$10:$E$860,4,FALSE),0)</f>
        <v>2042600</v>
      </c>
      <c r="E335" s="31">
        <f>VLOOKUP(B335,'RECAUDO 2015'!$A$10:$D$854,4,FALSE)</f>
        <v>2194200</v>
      </c>
      <c r="F335" s="31">
        <f t="shared" si="33"/>
        <v>2317322.3628603639</v>
      </c>
      <c r="G335" s="31">
        <f t="shared" si="34"/>
        <v>151600</v>
      </c>
      <c r="H335" s="32">
        <f t="shared" si="35"/>
        <v>7.4219132478213989E-2</v>
      </c>
      <c r="I335" s="31">
        <f t="shared" si="36"/>
        <v>-123122.36286036391</v>
      </c>
      <c r="J335" s="32">
        <f t="shared" si="37"/>
        <v>-5.3131305697317388E-2</v>
      </c>
    </row>
    <row r="336" spans="2:10" hidden="1" outlineLevel="1" x14ac:dyDescent="0.25">
      <c r="B336" s="24">
        <f>IF('RECAUDO 2015'!B316=2,'RECAUDO 2015'!A316,0)</f>
        <v>209024</v>
      </c>
      <c r="C336" s="25" t="str">
        <f>VLOOKUP(B336,'RECAUDO 2015'!$A$10:$D$854,3,FALSE)</f>
        <v xml:space="preserve">BELMIRA                                           </v>
      </c>
      <c r="D336" s="26">
        <f>IFERROR(VLOOKUP(B336,'RECAUDO 2014'!$A$10:$E$860,4,FALSE),0)</f>
        <v>1138300</v>
      </c>
      <c r="E336" s="26">
        <f>VLOOKUP(B336,'RECAUDO 2015'!$A$10:$D$854,4,FALSE)</f>
        <v>2161500</v>
      </c>
      <c r="F336" s="26">
        <f t="shared" si="33"/>
        <v>1291397.2611592833</v>
      </c>
      <c r="G336" s="26">
        <f t="shared" si="34"/>
        <v>1023200</v>
      </c>
      <c r="H336" s="27">
        <f t="shared" si="35"/>
        <v>0.89888430115083895</v>
      </c>
      <c r="I336" s="26">
        <f t="shared" si="36"/>
        <v>870102.73884071666</v>
      </c>
      <c r="J336" s="27">
        <f t="shared" si="37"/>
        <v>0.67376845608269931</v>
      </c>
    </row>
    <row r="337" spans="2:10" hidden="1" outlineLevel="1" x14ac:dyDescent="0.25">
      <c r="B337" s="29">
        <f>IF('RECAUDO 2015'!B317=2,'RECAUDO 2015'!A317,0)</f>
        <v>209087</v>
      </c>
      <c r="C337" s="30" t="str">
        <f>VLOOKUP(B337,'RECAUDO 2015'!$A$10:$D$854,3,FALSE)</f>
        <v xml:space="preserve">SAN ANDRES                                        </v>
      </c>
      <c r="D337" s="31">
        <f>IFERROR(VLOOKUP(B337,'RECAUDO 2014'!$A$10:$E$860,4,FALSE),0)</f>
        <v>1767400</v>
      </c>
      <c r="E337" s="31">
        <f>VLOOKUP(B337,'RECAUDO 2015'!$A$10:$D$854,4,FALSE)</f>
        <v>2037500</v>
      </c>
      <c r="F337" s="31">
        <f t="shared" si="33"/>
        <v>2005108.9513949901</v>
      </c>
      <c r="G337" s="31">
        <f t="shared" si="34"/>
        <v>270100</v>
      </c>
      <c r="H337" s="32">
        <f t="shared" si="35"/>
        <v>0.15282335634265021</v>
      </c>
      <c r="I337" s="31">
        <f t="shared" si="36"/>
        <v>32391.048605009913</v>
      </c>
      <c r="J337" s="32">
        <f t="shared" si="37"/>
        <v>1.6154258641394525E-2</v>
      </c>
    </row>
    <row r="338" spans="2:10" hidden="1" outlineLevel="1" x14ac:dyDescent="0.25">
      <c r="B338" s="24">
        <f>IF('RECAUDO 2015'!B318=2,'RECAUDO 2015'!A318,0)</f>
        <v>209038</v>
      </c>
      <c r="C338" s="25" t="str">
        <f>VLOOKUP(B338,'RECAUDO 2015'!$A$10:$D$854,3,FALSE)</f>
        <v xml:space="preserve">CAROLINA                                          </v>
      </c>
      <c r="D338" s="26">
        <f>IFERROR(VLOOKUP(B338,'RECAUDO 2014'!$A$10:$E$860,4,FALSE),0)</f>
        <v>1867900</v>
      </c>
      <c r="E338" s="26">
        <f>VLOOKUP(B338,'RECAUDO 2015'!$A$10:$D$854,4,FALSE)</f>
        <v>1958500</v>
      </c>
      <c r="F338" s="26">
        <f t="shared" si="33"/>
        <v>2119125.8403930645</v>
      </c>
      <c r="G338" s="26">
        <f t="shared" si="34"/>
        <v>90600</v>
      </c>
      <c r="H338" s="27">
        <f t="shared" si="35"/>
        <v>4.8503667219872648E-2</v>
      </c>
      <c r="I338" s="26">
        <f t="shared" si="36"/>
        <v>-160625.84039306454</v>
      </c>
      <c r="J338" s="27">
        <f t="shared" si="37"/>
        <v>-7.5798160416594706E-2</v>
      </c>
    </row>
    <row r="339" spans="2:10" hidden="1" outlineLevel="1" x14ac:dyDescent="0.25">
      <c r="B339" s="29">
        <f>IF('RECAUDO 2015'!B319=2,'RECAUDO 2015'!A319,0)</f>
        <v>209015</v>
      </c>
      <c r="C339" s="30" t="str">
        <f>VLOOKUP(B339,'RECAUDO 2015'!$A$10:$D$854,3,FALSE)</f>
        <v xml:space="preserve">ANGELOPOLIS                                       </v>
      </c>
      <c r="D339" s="31">
        <f>IFERROR(VLOOKUP(B339,'RECAUDO 2014'!$A$10:$E$860,4,FALSE),0)</f>
        <v>793300</v>
      </c>
      <c r="E339" s="31">
        <f>VLOOKUP(B339,'RECAUDO 2015'!$A$10:$D$854,4,FALSE)</f>
        <v>1813000</v>
      </c>
      <c r="F339" s="31">
        <f t="shared" si="33"/>
        <v>899996.00041962531</v>
      </c>
      <c r="G339" s="31">
        <f t="shared" si="34"/>
        <v>1019700</v>
      </c>
      <c r="H339" s="32">
        <f t="shared" si="35"/>
        <v>1.2853901424429597</v>
      </c>
      <c r="I339" s="31">
        <f t="shared" si="36"/>
        <v>913003.99958037469</v>
      </c>
      <c r="J339" s="32">
        <f t="shared" si="37"/>
        <v>1.0144533966314122</v>
      </c>
    </row>
    <row r="340" spans="2:10" hidden="1" outlineLevel="1" x14ac:dyDescent="0.25">
      <c r="B340" s="24">
        <f>IF('RECAUDO 2015'!B320=2,'RECAUDO 2015'!A320,0)</f>
        <v>209097</v>
      </c>
      <c r="C340" s="25" t="str">
        <f>VLOOKUP(B340,'RECAUDO 2015'!$A$10:$D$854,3,FALSE)</f>
        <v xml:space="preserve">SAN RAFAEL                                        </v>
      </c>
      <c r="D340" s="26">
        <f>IFERROR(VLOOKUP(B340,'RECAUDO 2014'!$A$10:$E$860,4,FALSE),0)</f>
        <v>1617000</v>
      </c>
      <c r="E340" s="26">
        <f>VLOOKUP(B340,'RECAUDO 2015'!$A$10:$D$854,4,FALSE)</f>
        <v>1735800</v>
      </c>
      <c r="F340" s="26">
        <f t="shared" si="33"/>
        <v>1834480.6916406581</v>
      </c>
      <c r="G340" s="26">
        <f t="shared" si="34"/>
        <v>118800</v>
      </c>
      <c r="H340" s="27">
        <f t="shared" si="35"/>
        <v>7.3469387755102034E-2</v>
      </c>
      <c r="I340" s="26">
        <f t="shared" si="36"/>
        <v>-98680.691640658071</v>
      </c>
      <c r="J340" s="27">
        <f t="shared" si="37"/>
        <v>-5.3792166955109022E-2</v>
      </c>
    </row>
    <row r="341" spans="2:10" hidden="1" outlineLevel="1" x14ac:dyDescent="0.25">
      <c r="B341" s="29">
        <f>IF('RECAUDO 2015'!B321=2,'RECAUDO 2015'!A321,0)</f>
        <v>209061</v>
      </c>
      <c r="C341" s="30" t="str">
        <f>VLOOKUP(B341,'RECAUDO 2015'!$A$10:$D$854,3,FALSE)</f>
        <v xml:space="preserve">HISPANIA                                          </v>
      </c>
      <c r="D341" s="31">
        <f>IFERROR(VLOOKUP(B341,'RECAUDO 2014'!$A$10:$E$860,4,FALSE),0)</f>
        <v>1033400</v>
      </c>
      <c r="E341" s="31">
        <f>VLOOKUP(B341,'RECAUDO 2015'!$A$10:$D$854,4,FALSE)</f>
        <v>1664300</v>
      </c>
      <c r="F341" s="31">
        <f t="shared" si="33"/>
        <v>1172388.5879662684</v>
      </c>
      <c r="G341" s="31">
        <f t="shared" si="34"/>
        <v>630900</v>
      </c>
      <c r="H341" s="32">
        <f t="shared" si="35"/>
        <v>0.61050899941939241</v>
      </c>
      <c r="I341" s="31">
        <f t="shared" si="36"/>
        <v>491911.41203373158</v>
      </c>
      <c r="J341" s="32">
        <f t="shared" si="37"/>
        <v>0.41958051885087499</v>
      </c>
    </row>
    <row r="342" spans="2:10" hidden="1" outlineLevel="1" x14ac:dyDescent="0.25">
      <c r="B342" s="24">
        <f>IF('RECAUDO 2015'!B322=2,'RECAUDO 2015'!A322,0)</f>
        <v>209033</v>
      </c>
      <c r="C342" s="25" t="str">
        <f>VLOOKUP(B342,'RECAUDO 2015'!$A$10:$D$854,3,FALSE)</f>
        <v xml:space="preserve">CANASGORDAS                                       </v>
      </c>
      <c r="D342" s="26">
        <f>IFERROR(VLOOKUP(B342,'RECAUDO 2014'!$A$10:$E$860,4,FALSE),0)</f>
        <v>2143200</v>
      </c>
      <c r="E342" s="26">
        <f>VLOOKUP(B342,'RECAUDO 2015'!$A$10:$D$854,4,FALSE)</f>
        <v>1664000</v>
      </c>
      <c r="F342" s="26">
        <f t="shared" si="33"/>
        <v>2431452.7014992321</v>
      </c>
      <c r="G342" s="26">
        <f t="shared" si="34"/>
        <v>-479200</v>
      </c>
      <c r="H342" s="27">
        <f t="shared" si="35"/>
        <v>-0.2235908921239268</v>
      </c>
      <c r="I342" s="26">
        <f t="shared" si="36"/>
        <v>-767452.70149923209</v>
      </c>
      <c r="J342" s="27">
        <f t="shared" si="37"/>
        <v>-0.31563546394549291</v>
      </c>
    </row>
    <row r="343" spans="2:10" hidden="1" outlineLevel="1" x14ac:dyDescent="0.25">
      <c r="B343" s="29">
        <f>IF('RECAUDO 2015'!B323=2,'RECAUDO 2015'!A323,0)</f>
        <v>209057</v>
      </c>
      <c r="C343" s="30" t="str">
        <f>VLOOKUP(B343,'RECAUDO 2015'!$A$10:$D$854,3,FALSE)</f>
        <v xml:space="preserve">GUADALUPE                                         </v>
      </c>
      <c r="D343" s="31">
        <f>IFERROR(VLOOKUP(B343,'RECAUDO 2014'!$A$10:$E$860,4,FALSE),0)</f>
        <v>956100</v>
      </c>
      <c r="E343" s="31">
        <f>VLOOKUP(B343,'RECAUDO 2015'!$A$10:$D$854,4,FALSE)</f>
        <v>1532800</v>
      </c>
      <c r="F343" s="31">
        <f t="shared" si="33"/>
        <v>1084692.0156324261</v>
      </c>
      <c r="G343" s="31">
        <f t="shared" si="34"/>
        <v>576700</v>
      </c>
      <c r="H343" s="32">
        <f t="shared" si="35"/>
        <v>0.6031795837255518</v>
      </c>
      <c r="I343" s="31">
        <f t="shared" si="36"/>
        <v>448107.98436757387</v>
      </c>
      <c r="J343" s="32">
        <f t="shared" si="37"/>
        <v>0.41312001739618776</v>
      </c>
    </row>
    <row r="344" spans="2:10" hidden="1" outlineLevel="1" x14ac:dyDescent="0.25">
      <c r="B344" s="24">
        <f>IF('RECAUDO 2015'!B324=2,'RECAUDO 2015'!A324,0)</f>
        <v>209059</v>
      </c>
      <c r="C344" s="25" t="str">
        <f>VLOOKUP(B344,'RECAUDO 2015'!$A$10:$D$854,3,FALSE)</f>
        <v xml:space="preserve">GUATAPE                                           </v>
      </c>
      <c r="D344" s="26">
        <f>IFERROR(VLOOKUP(B344,'RECAUDO 2014'!$A$10:$E$860,4,FALSE),0)</f>
        <v>0</v>
      </c>
      <c r="E344" s="26">
        <f>VLOOKUP(B344,'RECAUDO 2015'!$A$10:$D$854,4,FALSE)</f>
        <v>1407400</v>
      </c>
      <c r="F344" s="26">
        <f t="shared" si="33"/>
        <v>0</v>
      </c>
      <c r="G344" s="26">
        <f t="shared" si="34"/>
        <v>1407400</v>
      </c>
      <c r="H344" s="27">
        <f t="shared" si="35"/>
        <v>1</v>
      </c>
      <c r="I344" s="26">
        <f t="shared" si="36"/>
        <v>1407400</v>
      </c>
      <c r="J344" s="27">
        <f t="shared" si="37"/>
        <v>1</v>
      </c>
    </row>
    <row r="345" spans="2:10" hidden="1" outlineLevel="1" x14ac:dyDescent="0.25">
      <c r="B345" s="29">
        <f>IF('RECAUDO 2015'!B325=2,'RECAUDO 2015'!A325,0)</f>
        <v>209032</v>
      </c>
      <c r="C345" s="30" t="str">
        <f>VLOOKUP(B345,'RECAUDO 2015'!$A$10:$D$854,3,FALSE)</f>
        <v xml:space="preserve">CAMPAMENTO                                        </v>
      </c>
      <c r="D345" s="31">
        <f>IFERROR(VLOOKUP(B345,'RECAUDO 2014'!$A$10:$E$860,4,FALSE),0)</f>
        <v>1423600</v>
      </c>
      <c r="E345" s="31">
        <f>VLOOKUP(B345,'RECAUDO 2015'!$A$10:$D$854,4,FALSE)</f>
        <v>1394700</v>
      </c>
      <c r="F345" s="31">
        <f t="shared" si="33"/>
        <v>1615069.0863448614</v>
      </c>
      <c r="G345" s="31">
        <f t="shared" si="34"/>
        <v>-28900</v>
      </c>
      <c r="H345" s="32">
        <f t="shared" si="35"/>
        <v>-2.0300646248946341E-2</v>
      </c>
      <c r="I345" s="31">
        <f t="shared" si="36"/>
        <v>-220369.08634486143</v>
      </c>
      <c r="J345" s="32">
        <f t="shared" si="37"/>
        <v>-0.13644560979344178</v>
      </c>
    </row>
    <row r="346" spans="2:10" hidden="1" outlineLevel="1" x14ac:dyDescent="0.25">
      <c r="B346" s="24">
        <f>IF('RECAUDO 2015'!B326=2,'RECAUDO 2015'!A326,0)</f>
        <v>209099</v>
      </c>
      <c r="C346" s="25" t="str">
        <f>VLOOKUP(B346,'RECAUDO 2015'!$A$10:$D$854,3,FALSE)</f>
        <v xml:space="preserve">SAN VICENTE                                       </v>
      </c>
      <c r="D346" s="26">
        <f>IFERROR(VLOOKUP(B346,'RECAUDO 2014'!$A$10:$E$860,4,FALSE),0)</f>
        <v>455500</v>
      </c>
      <c r="E346" s="26">
        <f>VLOOKUP(B346,'RECAUDO 2015'!$A$10:$D$854,4,FALSE)</f>
        <v>1387900</v>
      </c>
      <c r="F346" s="26">
        <f t="shared" si="33"/>
        <v>516763.11381714273</v>
      </c>
      <c r="G346" s="26">
        <f t="shared" si="34"/>
        <v>932400</v>
      </c>
      <c r="H346" s="27">
        <f t="shared" si="35"/>
        <v>2.0469813391877056</v>
      </c>
      <c r="I346" s="26">
        <f t="shared" si="36"/>
        <v>871136.88618285721</v>
      </c>
      <c r="J346" s="27">
        <f t="shared" si="37"/>
        <v>1.6857567091971468</v>
      </c>
    </row>
    <row r="347" spans="2:10" hidden="1" outlineLevel="1" x14ac:dyDescent="0.25">
      <c r="B347" s="29">
        <f>IF('RECAUDO 2015'!B327=2,'RECAUDO 2015'!A327,0)</f>
        <v>209094</v>
      </c>
      <c r="C347" s="30" t="str">
        <f>VLOOKUP(B347,'RECAUDO 2015'!$A$10:$D$854,3,FALSE)</f>
        <v xml:space="preserve">SAN LUIS                                          </v>
      </c>
      <c r="D347" s="31">
        <f>IFERROR(VLOOKUP(B347,'RECAUDO 2014'!$A$10:$E$860,4,FALSE),0)</f>
        <v>2209000</v>
      </c>
      <c r="E347" s="31">
        <f>VLOOKUP(B347,'RECAUDO 2015'!$A$10:$D$854,4,FALSE)</f>
        <v>1376900</v>
      </c>
      <c r="F347" s="31">
        <f t="shared" si="33"/>
        <v>2506102.5651417524</v>
      </c>
      <c r="G347" s="31">
        <f t="shared" si="34"/>
        <v>-832100</v>
      </c>
      <c r="H347" s="32">
        <f t="shared" si="35"/>
        <v>-0.37668628338614762</v>
      </c>
      <c r="I347" s="31">
        <f t="shared" si="36"/>
        <v>-1129202.5651417524</v>
      </c>
      <c r="J347" s="32">
        <f t="shared" si="37"/>
        <v>-0.4505811457392932</v>
      </c>
    </row>
    <row r="348" spans="2:10" hidden="1" outlineLevel="1" x14ac:dyDescent="0.25">
      <c r="B348" s="24">
        <f>IF('RECAUDO 2015'!B328=2,'RECAUDO 2015'!A328,0)</f>
        <v>209060</v>
      </c>
      <c r="C348" s="25" t="str">
        <f>VLOOKUP(B348,'RECAUDO 2015'!$A$10:$D$854,3,FALSE)</f>
        <v xml:space="preserve">HELICONIA                                         </v>
      </c>
      <c r="D348" s="26">
        <f>IFERROR(VLOOKUP(B348,'RECAUDO 2014'!$A$10:$E$860,4,FALSE),0)</f>
        <v>2120500</v>
      </c>
      <c r="E348" s="26">
        <f>VLOOKUP(B348,'RECAUDO 2015'!$A$10:$D$854,4,FALSE)</f>
        <v>1344700</v>
      </c>
      <c r="F348" s="26">
        <f t="shared" si="33"/>
        <v>2405699.6330389706</v>
      </c>
      <c r="G348" s="26">
        <f t="shared" si="34"/>
        <v>-775800</v>
      </c>
      <c r="H348" s="27">
        <f t="shared" si="35"/>
        <v>-0.36585710917236502</v>
      </c>
      <c r="I348" s="26">
        <f t="shared" si="36"/>
        <v>-1060999.6330389706</v>
      </c>
      <c r="J348" s="27">
        <f t="shared" si="37"/>
        <v>-0.44103578787127129</v>
      </c>
    </row>
    <row r="349" spans="2:10" hidden="1" outlineLevel="1" x14ac:dyDescent="0.25">
      <c r="B349" s="29">
        <f>IF('RECAUDO 2015'!B329=2,'RECAUDO 2015'!A329,0)</f>
        <v>209074</v>
      </c>
      <c r="C349" s="30" t="str">
        <f>VLOOKUP(B349,'RECAUDO 2015'!$A$10:$D$854,3,FALSE)</f>
        <v xml:space="preserve">NECHI                                             </v>
      </c>
      <c r="D349" s="31">
        <f>IFERROR(VLOOKUP(B349,'RECAUDO 2014'!$A$10:$E$860,4,FALSE),0)</f>
        <v>0</v>
      </c>
      <c r="E349" s="31">
        <f>VLOOKUP(B349,'RECAUDO 2015'!$A$10:$D$854,4,FALSE)</f>
        <v>1058300</v>
      </c>
      <c r="F349" s="31">
        <f t="shared" si="33"/>
        <v>0</v>
      </c>
      <c r="G349" s="31">
        <f t="shared" si="34"/>
        <v>1058300</v>
      </c>
      <c r="H349" s="32">
        <f t="shared" si="35"/>
        <v>1</v>
      </c>
      <c r="I349" s="31">
        <f t="shared" si="36"/>
        <v>1058300</v>
      </c>
      <c r="J349" s="32">
        <f t="shared" si="37"/>
        <v>1</v>
      </c>
    </row>
    <row r="350" spans="2:10" hidden="1" outlineLevel="1" x14ac:dyDescent="0.25">
      <c r="B350" s="24">
        <f>IF('RECAUDO 2015'!B330=2,'RECAUDO 2015'!A330,0)</f>
        <v>209066</v>
      </c>
      <c r="C350" s="25" t="str">
        <f>VLOOKUP(B350,'RECAUDO 2015'!$A$10:$D$854,3,FALSE)</f>
        <v xml:space="preserve">LA UNION                                          </v>
      </c>
      <c r="D350" s="26">
        <f>IFERROR(VLOOKUP(B350,'RECAUDO 2014'!$A$10:$E$860,4,FALSE),0)</f>
        <v>423400</v>
      </c>
      <c r="E350" s="26">
        <f>VLOOKUP(B350,'RECAUDO 2015'!$A$10:$D$854,4,FALSE)</f>
        <v>893500</v>
      </c>
      <c r="F350" s="26">
        <f t="shared" si="33"/>
        <v>480345.77912223543</v>
      </c>
      <c r="G350" s="26">
        <f t="shared" si="34"/>
        <v>470100</v>
      </c>
      <c r="H350" s="27">
        <f t="shared" si="35"/>
        <v>1.1102975909305619</v>
      </c>
      <c r="I350" s="26">
        <f t="shared" si="36"/>
        <v>413154.22087776457</v>
      </c>
      <c r="J350" s="27">
        <f t="shared" si="37"/>
        <v>0.86011835397564229</v>
      </c>
    </row>
    <row r="351" spans="2:10" hidden="1" outlineLevel="1" x14ac:dyDescent="0.25">
      <c r="B351" s="29">
        <f>IF('RECAUDO 2015'!B331=2,'RECAUDO 2015'!A331,0)</f>
        <v>209078</v>
      </c>
      <c r="C351" s="30" t="str">
        <f>VLOOKUP(B351,'RECAUDO 2015'!$A$10:$D$854,3,FALSE)</f>
        <v xml:space="preserve">PEQUE                                             </v>
      </c>
      <c r="D351" s="31">
        <f>IFERROR(VLOOKUP(B351,'RECAUDO 2014'!$A$10:$E$860,4,FALSE),0)</f>
        <v>161900</v>
      </c>
      <c r="E351" s="31">
        <f>VLOOKUP(B351,'RECAUDO 2015'!$A$10:$D$854,4,FALSE)</f>
        <v>858700</v>
      </c>
      <c r="F351" s="31">
        <f t="shared" ref="F351:F422" si="38">D351*(1+$K$11)</f>
        <v>183674.96844565403</v>
      </c>
      <c r="G351" s="31">
        <f t="shared" ref="G351:G422" si="39">E351-D351</f>
        <v>696800</v>
      </c>
      <c r="H351" s="32">
        <f t="shared" ref="H351:H422" si="40">IF(AND(D351=0,E351&gt;0),100%,IFERROR(E351/D351-1,0%))</f>
        <v>4.3038912909203209</v>
      </c>
      <c r="I351" s="31">
        <f t="shared" ref="I351:I422" si="41">E351-F351</f>
        <v>675025.03155434597</v>
      </c>
      <c r="J351" s="32">
        <f t="shared" ref="J351:J422" si="42">IF(AND(F351=0,E351&gt;0),100%,IFERROR(E351/F351-1,0%))</f>
        <v>3.6751062883893901</v>
      </c>
    </row>
    <row r="352" spans="2:10" hidden="1" outlineLevel="1" x14ac:dyDescent="0.25">
      <c r="B352" s="24">
        <f>IF('RECAUDO 2015'!B332=2,'RECAUDO 2015'!A332,0)</f>
        <v>209030</v>
      </c>
      <c r="C352" s="25" t="str">
        <f>VLOOKUP(B352,'RECAUDO 2015'!$A$10:$D$854,3,FALSE)</f>
        <v xml:space="preserve">CAICEDO                                           </v>
      </c>
      <c r="D352" s="26">
        <f>IFERROR(VLOOKUP(B352,'RECAUDO 2014'!$A$10:$E$860,4,FALSE),0)</f>
        <v>1558400</v>
      </c>
      <c r="E352" s="26">
        <f>VLOOKUP(B352,'RECAUDO 2015'!$A$10:$D$854,4,FALSE)</f>
        <v>839200</v>
      </c>
      <c r="F352" s="26">
        <f t="shared" si="38"/>
        <v>1767999.2021353133</v>
      </c>
      <c r="G352" s="26">
        <f t="shared" si="39"/>
        <v>-719200</v>
      </c>
      <c r="H352" s="27">
        <f t="shared" si="40"/>
        <v>-0.4614989733059548</v>
      </c>
      <c r="I352" s="26">
        <f t="shared" si="41"/>
        <v>-928799.2021353133</v>
      </c>
      <c r="J352" s="27">
        <f t="shared" si="42"/>
        <v>-0.52533915231044759</v>
      </c>
    </row>
    <row r="353" spans="1:11" hidden="1" outlineLevel="1" x14ac:dyDescent="0.25">
      <c r="B353" s="29">
        <f>IF('RECAUDO 2015'!B333=2,'RECAUDO 2015'!A333,0)</f>
        <v>209035</v>
      </c>
      <c r="C353" s="30" t="str">
        <f>VLOOKUP(B353,'RECAUDO 2015'!$A$10:$D$854,3,FALSE)</f>
        <v xml:space="preserve">CARAMANTA                                         </v>
      </c>
      <c r="D353" s="31">
        <f>IFERROR(VLOOKUP(B353,'RECAUDO 2014'!$A$10:$E$860,4,FALSE),0)</f>
        <v>1743500</v>
      </c>
      <c r="E353" s="31">
        <f>VLOOKUP(B353,'RECAUDO 2015'!$A$10:$D$854,4,FALSE)</f>
        <v>774300</v>
      </c>
      <c r="F353" s="31">
        <f t="shared" si="38"/>
        <v>1977994.4872451993</v>
      </c>
      <c r="G353" s="31">
        <f t="shared" si="39"/>
        <v>-969200</v>
      </c>
      <c r="H353" s="32">
        <f t="shared" si="40"/>
        <v>-0.55589331803842845</v>
      </c>
      <c r="I353" s="31">
        <f t="shared" si="41"/>
        <v>-1203694.4872451993</v>
      </c>
      <c r="J353" s="32">
        <f t="shared" si="42"/>
        <v>-0.60854289281746876</v>
      </c>
    </row>
    <row r="354" spans="1:11" hidden="1" outlineLevel="1" x14ac:dyDescent="0.25">
      <c r="B354" s="24">
        <f>IF('RECAUDO 2015'!B334=2,'RECAUDO 2015'!A334,0)</f>
        <v>209021</v>
      </c>
      <c r="C354" s="25" t="str">
        <f>VLOOKUP(B354,'RECAUDO 2015'!$A$10:$D$854,3,FALSE)</f>
        <v xml:space="preserve">ARGELIA                                           </v>
      </c>
      <c r="D354" s="26">
        <f>IFERROR(VLOOKUP(B354,'RECAUDO 2014'!$A$10:$E$860,4,FALSE),0)</f>
        <v>1379600</v>
      </c>
      <c r="E354" s="26">
        <f>VLOOKUP(B354,'RECAUDO 2015'!$A$10:$D$854,4,FALSE)</f>
        <v>744600</v>
      </c>
      <c r="F354" s="26">
        <f t="shared" si="38"/>
        <v>1565151.2443954558</v>
      </c>
      <c r="G354" s="26">
        <f t="shared" si="39"/>
        <v>-635000</v>
      </c>
      <c r="H354" s="27">
        <f t="shared" si="40"/>
        <v>-0.46027834154827485</v>
      </c>
      <c r="I354" s="26">
        <f t="shared" si="41"/>
        <v>-820551.24439545581</v>
      </c>
      <c r="J354" s="27">
        <f t="shared" si="42"/>
        <v>-0.52426322844754603</v>
      </c>
    </row>
    <row r="355" spans="1:11" hidden="1" outlineLevel="1" x14ac:dyDescent="0.25">
      <c r="B355" s="29">
        <f>IF('RECAUDO 2015'!B335=2,'RECAUDO 2015'!A335,0)</f>
        <v>209056</v>
      </c>
      <c r="C355" s="30" t="str">
        <f>VLOOKUP(B355,'RECAUDO 2015'!$A$10:$D$854,3,FALSE)</f>
        <v xml:space="preserve">GRANADA                                           </v>
      </c>
      <c r="D355" s="31">
        <f>IFERROR(VLOOKUP(B355,'RECAUDO 2014'!$A$10:$E$860,4,FALSE),0)</f>
        <v>715000</v>
      </c>
      <c r="E355" s="31">
        <f>VLOOKUP(B355,'RECAUDO 2015'!$A$10:$D$854,4,FALSE)</f>
        <v>688300</v>
      </c>
      <c r="F355" s="31">
        <f t="shared" si="38"/>
        <v>811164.93167784205</v>
      </c>
      <c r="G355" s="31">
        <f t="shared" si="39"/>
        <v>-26700</v>
      </c>
      <c r="H355" s="32">
        <f t="shared" si="40"/>
        <v>-3.7342657342657293E-2</v>
      </c>
      <c r="I355" s="31">
        <f t="shared" si="41"/>
        <v>-122864.93167784205</v>
      </c>
      <c r="J355" s="32">
        <f t="shared" si="42"/>
        <v>-0.15146726255005116</v>
      </c>
    </row>
    <row r="356" spans="1:11" hidden="1" outlineLevel="1" x14ac:dyDescent="0.25">
      <c r="B356" s="24">
        <f>IF('RECAUDO 2015'!B336=2,'RECAUDO 2015'!A336,0)</f>
        <v>209114</v>
      </c>
      <c r="C356" s="25" t="str">
        <f>VLOOKUP(B356,'RECAUDO 2015'!$A$10:$D$854,3,FALSE)</f>
        <v xml:space="preserve">URAMITA                                           </v>
      </c>
      <c r="D356" s="26">
        <f>IFERROR(VLOOKUP(B356,'RECAUDO 2014'!$A$10:$E$860,4,FALSE),0)</f>
        <v>481600</v>
      </c>
      <c r="E356" s="26">
        <f>VLOOKUP(B356,'RECAUDO 2015'!$A$10:$D$854,4,FALSE)</f>
        <v>655100</v>
      </c>
      <c r="F356" s="26">
        <f t="shared" si="38"/>
        <v>546373.47006440384</v>
      </c>
      <c r="G356" s="26">
        <f t="shared" si="39"/>
        <v>173500</v>
      </c>
      <c r="H356" s="27">
        <f t="shared" si="40"/>
        <v>0.3602574750830565</v>
      </c>
      <c r="I356" s="26">
        <f t="shared" si="41"/>
        <v>108726.52993559616</v>
      </c>
      <c r="J356" s="27">
        <f t="shared" si="42"/>
        <v>0.19899672274127811</v>
      </c>
    </row>
    <row r="357" spans="1:11" hidden="1" outlineLevel="1" x14ac:dyDescent="0.25">
      <c r="B357" s="29">
        <f>IF('RECAUDO 2015'!B337=2,'RECAUDO 2015'!A337,0)</f>
        <v>209123</v>
      </c>
      <c r="C357" s="30" t="str">
        <f>VLOOKUP(B357,'RECAUDO 2015'!$A$10:$D$854,3,FALSE)</f>
        <v xml:space="preserve">YOLOMBO                                           </v>
      </c>
      <c r="D357" s="31">
        <f>IFERROR(VLOOKUP(B357,'RECAUDO 2014'!$A$10:$E$860,4,FALSE),0)</f>
        <v>0</v>
      </c>
      <c r="E357" s="31">
        <f>VLOOKUP(B357,'RECAUDO 2015'!$A$10:$D$854,4,FALSE)</f>
        <v>652400</v>
      </c>
      <c r="F357" s="31">
        <f t="shared" si="38"/>
        <v>0</v>
      </c>
      <c r="G357" s="31">
        <f t="shared" si="39"/>
        <v>652400</v>
      </c>
      <c r="H357" s="32">
        <f t="shared" si="40"/>
        <v>1</v>
      </c>
      <c r="I357" s="31">
        <f t="shared" si="41"/>
        <v>652400</v>
      </c>
      <c r="J357" s="32">
        <f t="shared" si="42"/>
        <v>1</v>
      </c>
    </row>
    <row r="358" spans="1:11" hidden="1" outlineLevel="1" x14ac:dyDescent="0.25">
      <c r="B358" s="24">
        <f>IF('RECAUDO 2015'!B338=2,'RECAUDO 2015'!A338,0)</f>
        <v>209091</v>
      </c>
      <c r="C358" s="25" t="str">
        <f>VLOOKUP(B358,'RECAUDO 2015'!$A$10:$D$854,3,FALSE)</f>
        <v xml:space="preserve">SAN JOSE DE LA MONTAÐA                            </v>
      </c>
      <c r="D358" s="26">
        <f>IFERROR(VLOOKUP(B358,'RECAUDO 2014'!$A$10:$E$860,4,FALSE),0)</f>
        <v>668000</v>
      </c>
      <c r="E358" s="26">
        <f>VLOOKUP(B358,'RECAUDO 2015'!$A$10:$D$854,4,FALSE)</f>
        <v>591600</v>
      </c>
      <c r="F358" s="26">
        <f t="shared" si="38"/>
        <v>757843.60050461325</v>
      </c>
      <c r="G358" s="26">
        <f t="shared" si="39"/>
        <v>-76400</v>
      </c>
      <c r="H358" s="27">
        <f t="shared" si="40"/>
        <v>-0.11437125748502996</v>
      </c>
      <c r="I358" s="26">
        <f t="shared" si="41"/>
        <v>-166243.60050461325</v>
      </c>
      <c r="J358" s="27">
        <f t="shared" si="42"/>
        <v>-0.21936399594048073</v>
      </c>
    </row>
    <row r="359" spans="1:11" hidden="1" outlineLevel="1" x14ac:dyDescent="0.25">
      <c r="B359" s="29">
        <f>IF('RECAUDO 2015'!B339=2,'RECAUDO 2015'!A339,0)</f>
        <v>209109</v>
      </c>
      <c r="C359" s="30" t="str">
        <f>VLOOKUP(B359,'RECAUDO 2015'!$A$10:$D$854,3,FALSE)</f>
        <v xml:space="preserve">TARAZA                                            </v>
      </c>
      <c r="D359" s="31">
        <f>IFERROR(VLOOKUP(B359,'RECAUDO 2014'!$A$10:$E$860,4,FALSE),0)</f>
        <v>563500</v>
      </c>
      <c r="E359" s="31">
        <f>VLOOKUP(B359,'RECAUDO 2015'!$A$10:$D$854,4,FALSE)</f>
        <v>432000</v>
      </c>
      <c r="F359" s="31">
        <f t="shared" si="38"/>
        <v>639288.72587477474</v>
      </c>
      <c r="G359" s="31">
        <f t="shared" si="39"/>
        <v>-131500</v>
      </c>
      <c r="H359" s="32">
        <f t="shared" si="40"/>
        <v>-0.23336291038154389</v>
      </c>
      <c r="I359" s="31">
        <f t="shared" si="41"/>
        <v>-207288.72587477474</v>
      </c>
      <c r="J359" s="32">
        <f t="shared" si="42"/>
        <v>-0.32424899342801627</v>
      </c>
    </row>
    <row r="360" spans="1:11" hidden="1" outlineLevel="1" x14ac:dyDescent="0.25">
      <c r="B360" s="24">
        <f>IF('RECAUDO 2015'!B340=2,'RECAUDO 2015'!A340,0)</f>
        <v>211010</v>
      </c>
      <c r="C360" s="25" t="str">
        <f>VLOOKUP(B360,'RECAUDO 2015'!$A$10:$D$854,3,FALSE)</f>
        <v xml:space="preserve">ISTMINA                                           </v>
      </c>
      <c r="D360" s="26">
        <f>IFERROR(VLOOKUP(B360,'RECAUDO 2014'!$A$10:$E$860,4,FALSE),0)</f>
        <v>751300</v>
      </c>
      <c r="E360" s="26">
        <f>VLOOKUP(B360,'RECAUDO 2015'!$A$10:$D$854,4,FALSE)</f>
        <v>350500</v>
      </c>
      <c r="F360" s="26">
        <f t="shared" si="38"/>
        <v>852347.15128610167</v>
      </c>
      <c r="G360" s="26">
        <f t="shared" si="39"/>
        <v>-400800</v>
      </c>
      <c r="H360" s="27">
        <f t="shared" si="40"/>
        <v>-0.53347530946359645</v>
      </c>
      <c r="I360" s="26">
        <f t="shared" si="41"/>
        <v>-501847.15128610167</v>
      </c>
      <c r="J360" s="27">
        <f t="shared" si="42"/>
        <v>-0.58878257588925753</v>
      </c>
    </row>
    <row r="361" spans="1:11" ht="15.75" hidden="1" outlineLevel="1" thickBot="1" x14ac:dyDescent="0.3">
      <c r="B361" s="38">
        <f>IF('RECAUDO 2015'!B341=2,'RECAUDO 2015'!A341,0)</f>
        <v>209028</v>
      </c>
      <c r="C361" s="39" t="str">
        <f>VLOOKUP(B361,'RECAUDO 2015'!$A$10:$D$854,3,FALSE)</f>
        <v xml:space="preserve">BURITICA                                          </v>
      </c>
      <c r="D361" s="40">
        <f>IFERROR(VLOOKUP(B361,'RECAUDO 2014'!$A$10:$E$860,4,FALSE),0)</f>
        <v>2356600</v>
      </c>
      <c r="E361" s="40">
        <f>VLOOKUP(B361,'RECAUDO 2015'!$A$10:$D$854,4,FALSE)</f>
        <v>336500</v>
      </c>
      <c r="F361" s="40">
        <f t="shared" si="38"/>
        <v>2673554.2349538496</v>
      </c>
      <c r="G361" s="40">
        <f t="shared" si="39"/>
        <v>-2020100</v>
      </c>
      <c r="H361" s="41">
        <f t="shared" si="40"/>
        <v>-0.85720953916659592</v>
      </c>
      <c r="I361" s="40">
        <f t="shared" si="41"/>
        <v>-2337054.2349538496</v>
      </c>
      <c r="J361" s="41">
        <f t="shared" si="42"/>
        <v>-0.87413758224889404</v>
      </c>
    </row>
    <row r="362" spans="1:11" hidden="1" outlineLevel="1" x14ac:dyDescent="0.25">
      <c r="B362" s="24">
        <f>IF('RECAUDO 2014'!E340='RECAUDO 2014'!A340,0,'RECAUDO 2014'!A340)</f>
        <v>209062</v>
      </c>
      <c r="C362" s="25" t="str">
        <f>VLOOKUP(B362,'RECAUDO 2014'!$A$10:$E$860,3,FALSE)</f>
        <v>ITUANGO</v>
      </c>
      <c r="D362" s="26">
        <f>IFERROR(VLOOKUP(B362,'RECAUDO 2014'!$A$10:$E$860,4,FALSE),0)</f>
        <v>196400</v>
      </c>
      <c r="E362" s="26">
        <v>0</v>
      </c>
      <c r="F362" s="26">
        <f>D362*(1+$K$11)</f>
        <v>222815.09451961983</v>
      </c>
      <c r="G362" s="26">
        <f>E362-D362</f>
        <v>-196400</v>
      </c>
      <c r="H362" s="27">
        <f>IF(AND(D362=0,E362&gt;0),100%,IFERROR(E362/D362-1,0%))</f>
        <v>-1</v>
      </c>
      <c r="I362" s="26">
        <f>E362-F362</f>
        <v>-222815.09451961983</v>
      </c>
      <c r="J362" s="27">
        <f>IF(AND(F362=0,E362&gt;0),100%,IFERROR(E362/F362-1,0%))</f>
        <v>-1</v>
      </c>
    </row>
    <row r="363" spans="1:11" hidden="1" outlineLevel="1" x14ac:dyDescent="0.25">
      <c r="B363" s="29">
        <f>IF('RECAUDO 2014'!E342='RECAUDO 2014'!A342,0,'RECAUDO 2014'!A342)</f>
        <v>211009</v>
      </c>
      <c r="C363" s="30" t="str">
        <f>VLOOKUP(B363,'RECAUDO 2014'!$A$10:$E$860,3,FALSE)</f>
        <v>CONDOTO</v>
      </c>
      <c r="D363" s="31">
        <f>IFERROR(VLOOKUP(B363,'RECAUDO 2014'!$A$10:$E$860,4,FALSE),0)</f>
        <v>0</v>
      </c>
      <c r="E363" s="31">
        <v>0</v>
      </c>
      <c r="F363" s="31">
        <f>D363*(1+$K$11)</f>
        <v>0</v>
      </c>
      <c r="G363" s="31">
        <f>E363-D363</f>
        <v>0</v>
      </c>
      <c r="H363" s="32">
        <f>IF(AND(D363=0,E363&gt;0),100%,IFERROR(E363/D363-1,0%))</f>
        <v>0</v>
      </c>
      <c r="I363" s="31">
        <f>E363-F363</f>
        <v>0</v>
      </c>
      <c r="J363" s="32">
        <f>IF(AND(F363=0,E363&gt;0),100%,IFERROR(E363/F363-1,0%))</f>
        <v>0</v>
      </c>
    </row>
    <row r="364" spans="1:11" hidden="1" outlineLevel="1" x14ac:dyDescent="0.25">
      <c r="B364" s="24">
        <f>IF('RECAUDO 2014'!E343='RECAUDO 2014'!A343,0,'RECAUDO 2014'!A343)</f>
        <v>211008</v>
      </c>
      <c r="C364" s="25" t="str">
        <f>VLOOKUP(B364,'RECAUDO 2014'!$A$10:$E$860,3,FALSE)</f>
        <v>CARMEN DEL ATRATO</v>
      </c>
      <c r="D364" s="26">
        <f>IFERROR(VLOOKUP(B364,'RECAUDO 2014'!$A$10:$E$860,4,FALSE),0)</f>
        <v>0</v>
      </c>
      <c r="E364" s="26">
        <v>0</v>
      </c>
      <c r="F364" s="26">
        <f>D364*(1+$K$11)</f>
        <v>0</v>
      </c>
      <c r="G364" s="26">
        <f>E364-D364</f>
        <v>0</v>
      </c>
      <c r="H364" s="27">
        <f>IF(AND(D364=0,E364&gt;0),100%,IFERROR(E364/D364-1,0%))</f>
        <v>0</v>
      </c>
      <c r="I364" s="26">
        <f>E364-F364</f>
        <v>0</v>
      </c>
      <c r="J364" s="27">
        <f>IF(AND(F364=0,E364&gt;0),100%,IFERROR(E364/F364-1,0%))</f>
        <v>0</v>
      </c>
    </row>
    <row r="365" spans="1:11" hidden="1" outlineLevel="1" x14ac:dyDescent="0.25">
      <c r="B365" s="29">
        <f>IF('RECAUDO 2014'!E344='RECAUDO 2014'!A344,0,'RECAUDO 2014'!A344)</f>
        <v>211016</v>
      </c>
      <c r="C365" s="30" t="str">
        <f>VLOOKUP(B365,'RECAUDO 2014'!$A$10:$E$860,3,FALSE)</f>
        <v>SAN JOSE DEL PALMAR</v>
      </c>
      <c r="D365" s="31">
        <f>IFERROR(VLOOKUP(B365,'RECAUDO 2014'!$A$10:$E$860,4,FALSE),0)</f>
        <v>0</v>
      </c>
      <c r="E365" s="31">
        <v>0</v>
      </c>
      <c r="F365" s="31">
        <f>D365*(1+$K$11)</f>
        <v>0</v>
      </c>
      <c r="G365" s="31">
        <f>E365-D365</f>
        <v>0</v>
      </c>
      <c r="H365" s="32">
        <f>IF(AND(D365=0,E365&gt;0),100%,IFERROR(E365/D365-1,0%))</f>
        <v>0</v>
      </c>
      <c r="I365" s="31">
        <f>E365-F365</f>
        <v>0</v>
      </c>
      <c r="J365" s="32">
        <f>IF(AND(F365=0,E365&gt;0),100%,IFERROR(E365/F365-1,0%))</f>
        <v>0</v>
      </c>
    </row>
    <row r="366" spans="1:11" ht="15.75" hidden="1" outlineLevel="1" thickBot="1" x14ac:dyDescent="0.3">
      <c r="B366" s="34">
        <f>IF('RECAUDO 2014'!E347='RECAUDO 2014'!A347,0,'RECAUDO 2014'!A347)</f>
        <v>209085</v>
      </c>
      <c r="C366" s="35" t="str">
        <f>VLOOKUP(B366,'RECAUDO 2014'!$A$10:$E$860,3,FALSE)</f>
        <v>SABANALARGA</v>
      </c>
      <c r="D366" s="36">
        <f>IFERROR(VLOOKUP(B366,'RECAUDO 2014'!$A$10:$E$860,4,FALSE),0)</f>
        <v>0</v>
      </c>
      <c r="E366" s="36">
        <v>0</v>
      </c>
      <c r="F366" s="36">
        <f>D366*(1+$K$11)</f>
        <v>0</v>
      </c>
      <c r="G366" s="36">
        <f>E366-D366</f>
        <v>0</v>
      </c>
      <c r="H366" s="37">
        <f>IF(AND(D366=0,E366&gt;0),100%,IFERROR(E366/D366-1,0%))</f>
        <v>0</v>
      </c>
      <c r="I366" s="36">
        <f>E366-F366</f>
        <v>0</v>
      </c>
      <c r="J366" s="37">
        <f>IF(AND(F366=0,E366&gt;0),100%,IFERROR(E366/F366-1,0%))</f>
        <v>0</v>
      </c>
    </row>
    <row r="367" spans="1:11" s="6" customFormat="1" collapsed="1" x14ac:dyDescent="0.25">
      <c r="C367" s="19"/>
      <c r="D367" s="20"/>
      <c r="E367" s="20"/>
      <c r="F367" s="20"/>
      <c r="G367" s="20"/>
      <c r="H367" s="20"/>
      <c r="I367" s="20"/>
      <c r="J367" s="20"/>
      <c r="K367" s="9"/>
    </row>
    <row r="368" spans="1:11" customFormat="1" ht="21" x14ac:dyDescent="0.25">
      <c r="A368" s="13"/>
      <c r="B368" s="13"/>
      <c r="C368" s="14" t="s">
        <v>1671</v>
      </c>
      <c r="D368" s="15">
        <v>0</v>
      </c>
      <c r="E368" s="15">
        <v>0</v>
      </c>
      <c r="F368" s="15">
        <f>D368*(1+K368)</f>
        <v>0</v>
      </c>
      <c r="G368" s="16">
        <f>E368-D368</f>
        <v>0</v>
      </c>
      <c r="H368" s="17">
        <f t="shared" ref="H368" si="43">IF(AND(D368=0,E368&gt;0),100%,IFERROR(E368/D368-1,0%))</f>
        <v>0</v>
      </c>
      <c r="I368" s="16">
        <f>E368-F368</f>
        <v>0</v>
      </c>
      <c r="J368" s="17">
        <f>IF(AND(F368=0,E368&gt;0),100%,IFERROR(E368/F368-1,0%))</f>
        <v>0</v>
      </c>
      <c r="K368" s="18">
        <v>0.13449640794103779</v>
      </c>
    </row>
    <row r="369" spans="2:11" customFormat="1" ht="15.75" hidden="1" outlineLevel="1" thickBot="1" x14ac:dyDescent="0.3">
      <c r="B369" s="21"/>
      <c r="C369" s="22"/>
      <c r="D369" s="21"/>
      <c r="E369" s="23"/>
      <c r="F369" s="23"/>
      <c r="G369" s="21"/>
      <c r="H369" s="21"/>
      <c r="I369" s="21"/>
      <c r="J369" s="21"/>
      <c r="K369" s="2"/>
    </row>
    <row r="370" spans="2:11" hidden="1" outlineLevel="1" x14ac:dyDescent="0.25">
      <c r="B370" s="24">
        <f>IF('RECAUDO 2015'!B342=3,'RECAUDO 2015'!A342,0)</f>
        <v>315001</v>
      </c>
      <c r="C370" s="25" t="str">
        <f>VLOOKUP(B370,'RECAUDO 2015'!$A$10:$D$854,3,FALSE)</f>
        <v xml:space="preserve">CALI                                              </v>
      </c>
      <c r="D370" s="26">
        <f>IFERROR(VLOOKUP(B370,'RECAUDO 2014'!$A$10:$E$860,4,FALSE),0)</f>
        <v>1992313165</v>
      </c>
      <c r="E370" s="26">
        <f>VLOOKUP(B370,'RECAUDO 2015'!$A$10:$D$854,4,FALSE)</f>
        <v>2548878618</v>
      </c>
      <c r="F370" s="26">
        <f t="shared" si="38"/>
        <v>2260272129.1861401</v>
      </c>
      <c r="G370" s="26">
        <f t="shared" si="39"/>
        <v>556565453</v>
      </c>
      <c r="H370" s="27">
        <f t="shared" si="40"/>
        <v>0.27935640981421717</v>
      </c>
      <c r="I370" s="26">
        <f t="shared" si="41"/>
        <v>288606488.81385994</v>
      </c>
      <c r="J370" s="27">
        <f t="shared" si="42"/>
        <v>0.12768661130984205</v>
      </c>
    </row>
    <row r="371" spans="2:11" hidden="1" outlineLevel="1" x14ac:dyDescent="0.25">
      <c r="B371" s="29">
        <f>IF('RECAUDO 2015'!B343=3,'RECAUDO 2015'!A343,0)</f>
        <v>312001</v>
      </c>
      <c r="C371" s="30" t="str">
        <f>VLOOKUP(B371,'RECAUDO 2015'!$A$10:$D$854,3,FALSE)</f>
        <v xml:space="preserve">PEREIRA                                           </v>
      </c>
      <c r="D371" s="31">
        <f>IFERROR(VLOOKUP(B371,'RECAUDO 2014'!$A$10:$E$860,4,FALSE),0)</f>
        <v>407676848</v>
      </c>
      <c r="E371" s="31">
        <f>VLOOKUP(B371,'RECAUDO 2015'!$A$10:$D$854,4,FALSE)</f>
        <v>477090167</v>
      </c>
      <c r="F371" s="31">
        <f t="shared" si="38"/>
        <v>462507919.65672445</v>
      </c>
      <c r="G371" s="31">
        <f t="shared" si="39"/>
        <v>69413319</v>
      </c>
      <c r="H371" s="32">
        <f t="shared" si="40"/>
        <v>0.17026554080893019</v>
      </c>
      <c r="I371" s="31">
        <f t="shared" si="41"/>
        <v>14582247.343275547</v>
      </c>
      <c r="J371" s="32">
        <f t="shared" si="42"/>
        <v>3.1528643561603342E-2</v>
      </c>
    </row>
    <row r="372" spans="2:11" hidden="1" outlineLevel="1" x14ac:dyDescent="0.25">
      <c r="B372" s="24">
        <f>IF('RECAUDO 2015'!B344=3,'RECAUDO 2015'!A344,0)</f>
        <v>313001</v>
      </c>
      <c r="C372" s="25" t="str">
        <f>VLOOKUP(B372,'RECAUDO 2015'!$A$10:$D$854,3,FALSE)</f>
        <v xml:space="preserve">MANIZALES                                         </v>
      </c>
      <c r="D372" s="26">
        <f>IFERROR(VLOOKUP(B372,'RECAUDO 2014'!$A$10:$E$860,4,FALSE),0)</f>
        <v>302674900</v>
      </c>
      <c r="E372" s="26">
        <f>VLOOKUP(B372,'RECAUDO 2015'!$A$10:$D$854,4,FALSE)</f>
        <v>425012200</v>
      </c>
      <c r="F372" s="26">
        <f t="shared" si="38"/>
        <v>343383586.8239128</v>
      </c>
      <c r="G372" s="26">
        <f t="shared" si="39"/>
        <v>122337300</v>
      </c>
      <c r="H372" s="27">
        <f t="shared" si="40"/>
        <v>0.40418713279495599</v>
      </c>
      <c r="I372" s="26">
        <f t="shared" si="41"/>
        <v>81628613.176087201</v>
      </c>
      <c r="J372" s="27">
        <f t="shared" si="42"/>
        <v>0.2377184475562788</v>
      </c>
    </row>
    <row r="373" spans="2:11" hidden="1" outlineLevel="1" x14ac:dyDescent="0.25">
      <c r="B373" s="29">
        <f>IF('RECAUDO 2015'!B345=3,'RECAUDO 2015'!A345,0)</f>
        <v>317001</v>
      </c>
      <c r="C373" s="30" t="str">
        <f>VLOOKUP(B373,'RECAUDO 2015'!$A$10:$D$854,3,FALSE)</f>
        <v xml:space="preserve">PASTO                                             </v>
      </c>
      <c r="D373" s="31">
        <f>IFERROR(VLOOKUP(B373,'RECAUDO 2014'!$A$10:$E$860,4,FALSE),0)</f>
        <v>302095200</v>
      </c>
      <c r="E373" s="31">
        <f>VLOOKUP(B373,'RECAUDO 2015'!$A$10:$D$854,4,FALSE)</f>
        <v>387187441</v>
      </c>
      <c r="F373" s="31">
        <f t="shared" si="38"/>
        <v>342725919.2562294</v>
      </c>
      <c r="G373" s="31">
        <f t="shared" si="39"/>
        <v>85092241</v>
      </c>
      <c r="H373" s="32">
        <f t="shared" si="40"/>
        <v>0.28167359494622879</v>
      </c>
      <c r="I373" s="31">
        <f t="shared" si="41"/>
        <v>44461521.743770599</v>
      </c>
      <c r="J373" s="32">
        <f t="shared" si="42"/>
        <v>0.12972909034793534</v>
      </c>
    </row>
    <row r="374" spans="2:11" hidden="1" outlineLevel="1" x14ac:dyDescent="0.25">
      <c r="B374" s="24">
        <f>IF('RECAUDO 2015'!B346=3,'RECAUDO 2015'!A346,0)</f>
        <v>314001</v>
      </c>
      <c r="C374" s="25" t="str">
        <f>VLOOKUP(B374,'RECAUDO 2015'!$A$10:$D$854,3,FALSE)</f>
        <v xml:space="preserve">ARMENIA                                           </v>
      </c>
      <c r="D374" s="26">
        <f>IFERROR(VLOOKUP(B374,'RECAUDO 2014'!$A$10:$E$860,4,FALSE),0)</f>
        <v>205620900</v>
      </c>
      <c r="E374" s="26">
        <f>VLOOKUP(B374,'RECAUDO 2015'!$A$10:$D$854,4,FALSE)</f>
        <v>274517300</v>
      </c>
      <c r="F374" s="26">
        <f t="shared" si="38"/>
        <v>233276172.44760334</v>
      </c>
      <c r="G374" s="26">
        <f t="shared" si="39"/>
        <v>68896400</v>
      </c>
      <c r="H374" s="27">
        <f t="shared" si="40"/>
        <v>0.33506516117768181</v>
      </c>
      <c r="I374" s="26">
        <f t="shared" si="41"/>
        <v>41241127.552396655</v>
      </c>
      <c r="J374" s="27">
        <f t="shared" si="42"/>
        <v>0.17679099892493277</v>
      </c>
    </row>
    <row r="375" spans="2:11" hidden="1" outlineLevel="1" x14ac:dyDescent="0.25">
      <c r="B375" s="29">
        <f>IF('RECAUDO 2015'!B347=3,'RECAUDO 2015'!A347,0)</f>
        <v>315034</v>
      </c>
      <c r="C375" s="30" t="str">
        <f>VLOOKUP(B375,'RECAUDO 2015'!$A$10:$D$854,3,FALSE)</f>
        <v xml:space="preserve">TULUA                                             </v>
      </c>
      <c r="D375" s="31">
        <f>IFERROR(VLOOKUP(B375,'RECAUDO 2014'!$A$10:$E$860,4,FALSE),0)</f>
        <v>147323400</v>
      </c>
      <c r="E375" s="31">
        <f>VLOOKUP(B375,'RECAUDO 2015'!$A$10:$D$854,4,FALSE)</f>
        <v>183477300</v>
      </c>
      <c r="F375" s="31">
        <f t="shared" si="38"/>
        <v>167137868.10566068</v>
      </c>
      <c r="G375" s="31">
        <f t="shared" si="39"/>
        <v>36153900</v>
      </c>
      <c r="H375" s="32">
        <f t="shared" si="40"/>
        <v>0.2454050069439071</v>
      </c>
      <c r="I375" s="31">
        <f t="shared" si="41"/>
        <v>16339431.894339323</v>
      </c>
      <c r="J375" s="32">
        <f t="shared" si="42"/>
        <v>9.7760202876405744E-2</v>
      </c>
    </row>
    <row r="376" spans="2:11" hidden="1" outlineLevel="1" x14ac:dyDescent="0.25">
      <c r="B376" s="24">
        <f>IF('RECAUDO 2015'!B348=3,'RECAUDO 2015'!A348,0)</f>
        <v>315026</v>
      </c>
      <c r="C376" s="25" t="str">
        <f>VLOOKUP(B376,'RECAUDO 2015'!$A$10:$D$854,3,FALSE)</f>
        <v xml:space="preserve">PALMIRA                                           </v>
      </c>
      <c r="D376" s="26">
        <f>IFERROR(VLOOKUP(B376,'RECAUDO 2014'!$A$10:$E$860,4,FALSE),0)</f>
        <v>126670000</v>
      </c>
      <c r="E376" s="26">
        <f>VLOOKUP(B376,'RECAUDO 2015'!$A$10:$D$854,4,FALSE)</f>
        <v>165953500</v>
      </c>
      <c r="F376" s="26">
        <f t="shared" si="38"/>
        <v>143706659.99389127</v>
      </c>
      <c r="G376" s="26">
        <f t="shared" si="39"/>
        <v>39283500</v>
      </c>
      <c r="H376" s="27">
        <f t="shared" si="40"/>
        <v>0.3101247335596431</v>
      </c>
      <c r="I376" s="26">
        <f t="shared" si="41"/>
        <v>22246840.006108731</v>
      </c>
      <c r="J376" s="27">
        <f t="shared" si="42"/>
        <v>0.15480729986386432</v>
      </c>
    </row>
    <row r="377" spans="2:11" hidden="1" outlineLevel="1" x14ac:dyDescent="0.25">
      <c r="B377" s="29">
        <f>IF('RECAUDO 2015'!B349=3,'RECAUDO 2015'!A349,0)</f>
        <v>316001</v>
      </c>
      <c r="C377" s="30" t="str">
        <f>VLOOKUP(B377,'RECAUDO 2015'!$A$10:$D$854,3,FALSE)</f>
        <v xml:space="preserve">POPAYAN                                           </v>
      </c>
      <c r="D377" s="31">
        <f>IFERROR(VLOOKUP(B377,'RECAUDO 2014'!$A$10:$E$860,4,FALSE),0)</f>
        <v>112777600</v>
      </c>
      <c r="E377" s="31">
        <f>VLOOKUP(B377,'RECAUDO 2015'!$A$10:$D$854,4,FALSE)</f>
        <v>137398500</v>
      </c>
      <c r="F377" s="31">
        <f t="shared" si="38"/>
        <v>127945782.09621118</v>
      </c>
      <c r="G377" s="31">
        <f t="shared" si="39"/>
        <v>24620900</v>
      </c>
      <c r="H377" s="32">
        <f t="shared" si="40"/>
        <v>0.21831374315466912</v>
      </c>
      <c r="I377" s="31">
        <f t="shared" si="41"/>
        <v>9452717.9037888199</v>
      </c>
      <c r="J377" s="32">
        <f t="shared" si="42"/>
        <v>7.3880652796203039E-2</v>
      </c>
    </row>
    <row r="378" spans="2:11" hidden="1" outlineLevel="1" x14ac:dyDescent="0.25">
      <c r="B378" s="24">
        <f>IF('RECAUDO 2015'!B350=3,'RECAUDO 2015'!A350,0)</f>
        <v>315038</v>
      </c>
      <c r="C378" s="25" t="str">
        <f>VLOOKUP(B378,'RECAUDO 2015'!$A$10:$D$854,3,FALSE)</f>
        <v xml:space="preserve">YUMBO                                             </v>
      </c>
      <c r="D378" s="26">
        <f>IFERROR(VLOOKUP(B378,'RECAUDO 2014'!$A$10:$E$860,4,FALSE),0)</f>
        <v>95362100</v>
      </c>
      <c r="E378" s="26">
        <f>VLOOKUP(B378,'RECAUDO 2015'!$A$10:$D$854,4,FALSE)</f>
        <v>132041000</v>
      </c>
      <c r="F378" s="26">
        <f t="shared" si="38"/>
        <v>108187959.90371405</v>
      </c>
      <c r="G378" s="26">
        <f t="shared" si="39"/>
        <v>36678900</v>
      </c>
      <c r="H378" s="27">
        <f t="shared" si="40"/>
        <v>0.38462764557408025</v>
      </c>
      <c r="I378" s="26">
        <f t="shared" si="41"/>
        <v>23853040.096285954</v>
      </c>
      <c r="J378" s="27">
        <f t="shared" si="42"/>
        <v>0.22047776959205878</v>
      </c>
    </row>
    <row r="379" spans="2:11" hidden="1" outlineLevel="1" x14ac:dyDescent="0.25">
      <c r="B379" s="29">
        <f>IF('RECAUDO 2015'!B351=3,'RECAUDO 2015'!A351,0)</f>
        <v>315006</v>
      </c>
      <c r="C379" s="30" t="str">
        <f>VLOOKUP(B379,'RECAUDO 2015'!$A$10:$D$854,3,FALSE)</f>
        <v xml:space="preserve">BUENAVENTURA                                      </v>
      </c>
      <c r="D379" s="31">
        <f>IFERROR(VLOOKUP(B379,'RECAUDO 2014'!$A$10:$E$860,4,FALSE),0)</f>
        <v>89390900</v>
      </c>
      <c r="E379" s="31">
        <f>VLOOKUP(B379,'RECAUDO 2015'!$A$10:$D$854,4,FALSE)</f>
        <v>114041700</v>
      </c>
      <c r="F379" s="31">
        <f t="shared" si="38"/>
        <v>101413654.95261651</v>
      </c>
      <c r="G379" s="31">
        <f t="shared" si="39"/>
        <v>24650800</v>
      </c>
      <c r="H379" s="32">
        <f t="shared" si="40"/>
        <v>0.27576408784339335</v>
      </c>
      <c r="I379" s="31">
        <f t="shared" si="41"/>
        <v>12628045.047383487</v>
      </c>
      <c r="J379" s="32">
        <f t="shared" si="42"/>
        <v>0.12452016499438545</v>
      </c>
    </row>
    <row r="380" spans="2:11" hidden="1" outlineLevel="1" x14ac:dyDescent="0.25">
      <c r="B380" s="24">
        <f>IF('RECAUDO 2015'!B352=3,'RECAUDO 2015'!A352,0)</f>
        <v>315011</v>
      </c>
      <c r="C380" s="25" t="str">
        <f>VLOOKUP(B380,'RECAUDO 2015'!$A$10:$D$854,3,FALSE)</f>
        <v xml:space="preserve">CARTAGO                                           </v>
      </c>
      <c r="D380" s="26">
        <f>IFERROR(VLOOKUP(B380,'RECAUDO 2014'!$A$10:$E$860,4,FALSE),0)</f>
        <v>70237900</v>
      </c>
      <c r="E380" s="26">
        <f>VLOOKUP(B380,'RECAUDO 2015'!$A$10:$D$854,4,FALSE)</f>
        <v>85020800</v>
      </c>
      <c r="F380" s="26">
        <f t="shared" si="38"/>
        <v>79684645.251321822</v>
      </c>
      <c r="G380" s="26">
        <f t="shared" si="39"/>
        <v>14782900</v>
      </c>
      <c r="H380" s="27">
        <f t="shared" si="40"/>
        <v>0.21046899181211276</v>
      </c>
      <c r="I380" s="26">
        <f t="shared" si="41"/>
        <v>5336154.7486781776</v>
      </c>
      <c r="J380" s="27">
        <f t="shared" si="42"/>
        <v>6.6965909578290628E-2</v>
      </c>
    </row>
    <row r="381" spans="2:11" hidden="1" outlineLevel="1" x14ac:dyDescent="0.25">
      <c r="B381" s="29">
        <f>IF('RECAUDO 2015'!B353=3,'RECAUDO 2015'!A353,0)</f>
        <v>312005</v>
      </c>
      <c r="C381" s="30" t="str">
        <f>VLOOKUP(B381,'RECAUDO 2015'!$A$10:$D$854,3,FALSE)</f>
        <v xml:space="preserve">DOS QUEBRADAS                                     </v>
      </c>
      <c r="D381" s="31">
        <f>IFERROR(VLOOKUP(B381,'RECAUDO 2014'!$A$10:$E$860,4,FALSE),0)</f>
        <v>52859400</v>
      </c>
      <c r="E381" s="31">
        <f>VLOOKUP(B381,'RECAUDO 2015'!$A$10:$D$854,4,FALSE)</f>
        <v>76506200</v>
      </c>
      <c r="F381" s="31">
        <f t="shared" si="38"/>
        <v>59968799.42591849</v>
      </c>
      <c r="G381" s="31">
        <f t="shared" si="39"/>
        <v>23646800</v>
      </c>
      <c r="H381" s="32">
        <f t="shared" si="40"/>
        <v>0.44735278871875206</v>
      </c>
      <c r="I381" s="31">
        <f t="shared" si="41"/>
        <v>16537400.57408151</v>
      </c>
      <c r="J381" s="32">
        <f t="shared" si="42"/>
        <v>0.27576674424691006</v>
      </c>
    </row>
    <row r="382" spans="2:11" hidden="1" outlineLevel="1" x14ac:dyDescent="0.25">
      <c r="B382" s="24">
        <f>IF('RECAUDO 2015'!B354=3,'RECAUDO 2015'!A354,0)</f>
        <v>315040</v>
      </c>
      <c r="C382" s="25" t="str">
        <f>VLOOKUP(B382,'RECAUDO 2015'!$A$10:$D$854,3,FALSE)</f>
        <v xml:space="preserve">COTELCO-VALLE DEL CAUCA                           </v>
      </c>
      <c r="D382" s="26">
        <f>IFERROR(VLOOKUP(B382,'RECAUDO 2014'!$A$10:$E$860,4,FALSE),0)</f>
        <v>64879000</v>
      </c>
      <c r="E382" s="26">
        <f>VLOOKUP(B382,'RECAUDO 2015'!$A$10:$D$854,4,FALSE)</f>
        <v>74985700</v>
      </c>
      <c r="F382" s="26">
        <f t="shared" si="38"/>
        <v>73604992.450806588</v>
      </c>
      <c r="G382" s="26">
        <f t="shared" si="39"/>
        <v>10106700</v>
      </c>
      <c r="H382" s="27">
        <f t="shared" si="40"/>
        <v>0.15577767844757173</v>
      </c>
      <c r="I382" s="26">
        <f t="shared" si="41"/>
        <v>1380707.5491934121</v>
      </c>
      <c r="J382" s="27">
        <f t="shared" si="42"/>
        <v>1.8758341020362224E-2</v>
      </c>
    </row>
    <row r="383" spans="2:11" hidden="1" outlineLevel="1" x14ac:dyDescent="0.25">
      <c r="B383" s="29">
        <f>IF('RECAUDO 2015'!B355=3,'RECAUDO 2015'!A355,0)</f>
        <v>315042</v>
      </c>
      <c r="C383" s="30" t="str">
        <f>VLOOKUP(B383,'RECAUDO 2015'!$A$10:$D$854,3,FALSE)</f>
        <v xml:space="preserve">ACODRES-VALLE DEL CAUCA                           </v>
      </c>
      <c r="D383" s="31">
        <f>IFERROR(VLOOKUP(B383,'RECAUDO 2014'!$A$10:$E$860,4,FALSE),0)</f>
        <v>40134300</v>
      </c>
      <c r="E383" s="31">
        <f>VLOOKUP(B383,'RECAUDO 2015'!$A$10:$D$854,4,FALSE)</f>
        <v>53495000</v>
      </c>
      <c r="F383" s="31">
        <f t="shared" si="38"/>
        <v>45532219.18522799</v>
      </c>
      <c r="G383" s="31">
        <f t="shared" si="39"/>
        <v>13360700</v>
      </c>
      <c r="H383" s="32">
        <f t="shared" si="40"/>
        <v>0.33289978895857164</v>
      </c>
      <c r="I383" s="31">
        <f t="shared" si="41"/>
        <v>7962780.8147720098</v>
      </c>
      <c r="J383" s="32">
        <f t="shared" si="42"/>
        <v>0.17488233513018336</v>
      </c>
    </row>
    <row r="384" spans="2:11" hidden="1" outlineLevel="1" x14ac:dyDescent="0.25">
      <c r="B384" s="24">
        <f>IF('RECAUDO 2015'!B356=3,'RECAUDO 2015'!A356,0)</f>
        <v>317027</v>
      </c>
      <c r="C384" s="25" t="str">
        <f>VLOOKUP(B384,'RECAUDO 2015'!$A$10:$D$854,3,FALSE)</f>
        <v xml:space="preserve">IPIALES                                           </v>
      </c>
      <c r="D384" s="26">
        <f>IFERROR(VLOOKUP(B384,'RECAUDO 2014'!$A$10:$E$860,4,FALSE),0)</f>
        <v>42198200</v>
      </c>
      <c r="E384" s="26">
        <f>VLOOKUP(B384,'RECAUDO 2015'!$A$10:$D$854,4,FALSE)</f>
        <v>52957400</v>
      </c>
      <c r="F384" s="26">
        <f t="shared" si="38"/>
        <v>47873706.321577504</v>
      </c>
      <c r="G384" s="26">
        <f t="shared" si="39"/>
        <v>10759200</v>
      </c>
      <c r="H384" s="27">
        <f t="shared" si="40"/>
        <v>0.25496822139332953</v>
      </c>
      <c r="I384" s="26">
        <f t="shared" si="41"/>
        <v>5083693.6784224957</v>
      </c>
      <c r="J384" s="27">
        <f t="shared" si="42"/>
        <v>0.10618968258430384</v>
      </c>
    </row>
    <row r="385" spans="2:10" hidden="1" outlineLevel="1" x14ac:dyDescent="0.25">
      <c r="B385" s="29">
        <f>IF('RECAUDO 2015'!B357=3,'RECAUDO 2015'!A357,0)</f>
        <v>315007</v>
      </c>
      <c r="C385" s="30" t="str">
        <f>VLOOKUP(B385,'RECAUDO 2015'!$A$10:$D$854,3,FALSE)</f>
        <v xml:space="preserve">BUGA                                              </v>
      </c>
      <c r="D385" s="31">
        <f>IFERROR(VLOOKUP(B385,'RECAUDO 2014'!$A$10:$E$860,4,FALSE),0)</f>
        <v>34705400</v>
      </c>
      <c r="E385" s="31">
        <f>VLOOKUP(B385,'RECAUDO 2015'!$A$10:$D$854,4,FALSE)</f>
        <v>48436000</v>
      </c>
      <c r="F385" s="31">
        <f t="shared" si="38"/>
        <v>39373151.636156894</v>
      </c>
      <c r="G385" s="31">
        <f t="shared" si="39"/>
        <v>13730600</v>
      </c>
      <c r="H385" s="32">
        <f t="shared" si="40"/>
        <v>0.39563295625464634</v>
      </c>
      <c r="I385" s="31">
        <f t="shared" si="41"/>
        <v>9062848.3638431057</v>
      </c>
      <c r="J385" s="32">
        <f t="shared" si="42"/>
        <v>0.23017838266014179</v>
      </c>
    </row>
    <row r="386" spans="2:10" hidden="1" outlineLevel="1" x14ac:dyDescent="0.25">
      <c r="B386" s="24">
        <f>IF('RECAUDO 2015'!B358=3,'RECAUDO 2015'!A358,0)</f>
        <v>315021</v>
      </c>
      <c r="C386" s="25" t="str">
        <f>VLOOKUP(B386,'RECAUDO 2015'!$A$10:$D$854,3,FALSE)</f>
        <v xml:space="preserve">JAMUNDI                                           </v>
      </c>
      <c r="D386" s="26">
        <f>IFERROR(VLOOKUP(B386,'RECAUDO 2014'!$A$10:$E$860,4,FALSE),0)</f>
        <v>36184100</v>
      </c>
      <c r="E386" s="26">
        <f>VLOOKUP(B386,'RECAUDO 2015'!$A$10:$D$854,4,FALSE)</f>
        <v>45553300</v>
      </c>
      <c r="F386" s="26">
        <f t="shared" si="38"/>
        <v>41050731.474579304</v>
      </c>
      <c r="G386" s="26">
        <f t="shared" si="39"/>
        <v>9369200</v>
      </c>
      <c r="H386" s="27">
        <f t="shared" si="40"/>
        <v>0.2589314090995769</v>
      </c>
      <c r="I386" s="26">
        <f t="shared" si="41"/>
        <v>4502568.5254206955</v>
      </c>
      <c r="J386" s="27">
        <f t="shared" si="42"/>
        <v>0.10968302789461659</v>
      </c>
    </row>
    <row r="387" spans="2:10" hidden="1" outlineLevel="1" x14ac:dyDescent="0.25">
      <c r="B387" s="29">
        <f>IF('RECAUDO 2015'!B359=3,'RECAUDO 2015'!A359,0)</f>
        <v>313010</v>
      </c>
      <c r="C387" s="30" t="str">
        <f>VLOOKUP(B387,'RECAUDO 2015'!$A$10:$D$854,3,FALSE)</f>
        <v xml:space="preserve">LA DORADA                                         </v>
      </c>
      <c r="D387" s="31">
        <f>IFERROR(VLOOKUP(B387,'RECAUDO 2014'!$A$10:$E$860,4,FALSE),0)</f>
        <v>40830900</v>
      </c>
      <c r="E387" s="31">
        <f>VLOOKUP(B387,'RECAUDO 2015'!$A$10:$D$854,4,FALSE)</f>
        <v>40308500</v>
      </c>
      <c r="F387" s="31">
        <f t="shared" si="38"/>
        <v>46322509.382999718</v>
      </c>
      <c r="G387" s="31">
        <f t="shared" si="39"/>
        <v>-522400</v>
      </c>
      <c r="H387" s="32">
        <f t="shared" si="40"/>
        <v>-1.2794231819528878E-2</v>
      </c>
      <c r="I387" s="31">
        <f t="shared" si="41"/>
        <v>-6014009.3829997182</v>
      </c>
      <c r="J387" s="32">
        <f t="shared" si="42"/>
        <v>-0.12982909309327806</v>
      </c>
    </row>
    <row r="388" spans="2:10" hidden="1" outlineLevel="1" x14ac:dyDescent="0.25">
      <c r="B388" s="24">
        <f>IF('RECAUDO 2015'!B360=3,'RECAUDO 2015'!A360,0)</f>
        <v>312013</v>
      </c>
      <c r="C388" s="25" t="str">
        <f>VLOOKUP(B388,'RECAUDO 2015'!$A$10:$D$854,3,FALSE)</f>
        <v xml:space="preserve">SANTA ROSA DE CABAL                               </v>
      </c>
      <c r="D388" s="26">
        <f>IFERROR(VLOOKUP(B388,'RECAUDO 2014'!$A$10:$E$860,4,FALSE),0)</f>
        <v>23544600</v>
      </c>
      <c r="E388" s="26">
        <f>VLOOKUP(B388,'RECAUDO 2015'!$A$10:$D$854,4,FALSE)</f>
        <v>30366900</v>
      </c>
      <c r="F388" s="26">
        <f t="shared" si="38"/>
        <v>26711264.126408558</v>
      </c>
      <c r="G388" s="26">
        <f t="shared" si="39"/>
        <v>6822300</v>
      </c>
      <c r="H388" s="27">
        <f t="shared" si="40"/>
        <v>0.28976070946204224</v>
      </c>
      <c r="I388" s="26">
        <f t="shared" si="41"/>
        <v>3655635.8735914417</v>
      </c>
      <c r="J388" s="27">
        <f t="shared" si="42"/>
        <v>0.13685746418782307</v>
      </c>
    </row>
    <row r="389" spans="2:10" hidden="1" outlineLevel="1" x14ac:dyDescent="0.25">
      <c r="B389" s="29">
        <f>IF('RECAUDO 2015'!B361=3,'RECAUDO 2015'!A361,0)</f>
        <v>312015</v>
      </c>
      <c r="C389" s="30" t="str">
        <f>VLOOKUP(B389,'RECAUDO 2015'!$A$10:$D$854,3,FALSE)</f>
        <v xml:space="preserve">COTELCO RISARALDA                                 </v>
      </c>
      <c r="D389" s="31">
        <f>IFERROR(VLOOKUP(B389,'RECAUDO 2014'!$A$10:$E$860,4,FALSE),0)</f>
        <v>18187300</v>
      </c>
      <c r="E389" s="31">
        <f>VLOOKUP(B389,'RECAUDO 2015'!$A$10:$D$854,4,FALSE)</f>
        <v>28044800</v>
      </c>
      <c r="F389" s="31">
        <f t="shared" si="38"/>
        <v>20633426.520146038</v>
      </c>
      <c r="G389" s="31">
        <f t="shared" si="39"/>
        <v>9857500</v>
      </c>
      <c r="H389" s="32">
        <f t="shared" si="40"/>
        <v>0.54199908727518653</v>
      </c>
      <c r="I389" s="31">
        <f t="shared" si="41"/>
        <v>7411373.4798539616</v>
      </c>
      <c r="J389" s="32">
        <f t="shared" si="42"/>
        <v>0.35919256903925545</v>
      </c>
    </row>
    <row r="390" spans="2:10" hidden="1" outlineLevel="1" x14ac:dyDescent="0.25">
      <c r="B390" s="24">
        <f>IF('RECAUDO 2015'!B362=3,'RECAUDO 2015'!A362,0)</f>
        <v>316032</v>
      </c>
      <c r="C390" s="25" t="str">
        <f>VLOOKUP(B390,'RECAUDO 2015'!$A$10:$D$854,3,FALSE)</f>
        <v xml:space="preserve">SANTANDER DE QUILICH                              </v>
      </c>
      <c r="D390" s="26">
        <f>IFERROR(VLOOKUP(B390,'RECAUDO 2014'!$A$10:$E$860,4,FALSE),0)</f>
        <v>19016100</v>
      </c>
      <c r="E390" s="26">
        <f>VLOOKUP(B390,'RECAUDO 2015'!$A$10:$D$854,4,FALSE)</f>
        <v>27317700</v>
      </c>
      <c r="F390" s="26">
        <f t="shared" si="38"/>
        <v>21573697.143047567</v>
      </c>
      <c r="G390" s="26">
        <f t="shared" si="39"/>
        <v>8301600</v>
      </c>
      <c r="H390" s="27">
        <f t="shared" si="40"/>
        <v>0.43655639168914773</v>
      </c>
      <c r="I390" s="26">
        <f t="shared" si="41"/>
        <v>5744002.8569524325</v>
      </c>
      <c r="J390" s="27">
        <f t="shared" si="42"/>
        <v>0.26625027777417931</v>
      </c>
    </row>
    <row r="391" spans="2:10" hidden="1" outlineLevel="1" x14ac:dyDescent="0.25">
      <c r="B391" s="29">
        <f>IF('RECAUDO 2015'!B363=3,'RECAUDO 2015'!A363,0)</f>
        <v>314004</v>
      </c>
      <c r="C391" s="30" t="str">
        <f>VLOOKUP(B391,'RECAUDO 2015'!$A$10:$D$854,3,FALSE)</f>
        <v xml:space="preserve">CALARCA                                           </v>
      </c>
      <c r="D391" s="31">
        <f>IFERROR(VLOOKUP(B391,'RECAUDO 2014'!$A$10:$E$860,4,FALSE),0)</f>
        <v>19293300</v>
      </c>
      <c r="E391" s="31">
        <f>VLOOKUP(B391,'RECAUDO 2015'!$A$10:$D$854,4,FALSE)</f>
        <v>26954900</v>
      </c>
      <c r="F391" s="31">
        <f t="shared" si="38"/>
        <v>21888179.547328826</v>
      </c>
      <c r="G391" s="31">
        <f t="shared" si="39"/>
        <v>7661600</v>
      </c>
      <c r="H391" s="32">
        <f t="shared" si="40"/>
        <v>0.39711195078084094</v>
      </c>
      <c r="I391" s="31">
        <f t="shared" si="41"/>
        <v>5066720.452671174</v>
      </c>
      <c r="J391" s="32">
        <f t="shared" si="42"/>
        <v>0.23148203996204431</v>
      </c>
    </row>
    <row r="392" spans="2:10" hidden="1" outlineLevel="1" x14ac:dyDescent="0.25">
      <c r="B392" s="24">
        <f>IF('RECAUDO 2015'!B364=3,'RECAUDO 2015'!A364,0)</f>
        <v>315039</v>
      </c>
      <c r="C392" s="25" t="str">
        <f>VLOOKUP(B392,'RECAUDO 2015'!$A$10:$D$854,3,FALSE)</f>
        <v xml:space="preserve">ZARZAL                                            </v>
      </c>
      <c r="D392" s="26">
        <f>IFERROR(VLOOKUP(B392,'RECAUDO 2014'!$A$10:$E$860,4,FALSE),0)</f>
        <v>23112300</v>
      </c>
      <c r="E392" s="26">
        <f>VLOOKUP(B392,'RECAUDO 2015'!$A$10:$D$854,4,FALSE)</f>
        <v>26444000</v>
      </c>
      <c r="F392" s="26">
        <f t="shared" si="38"/>
        <v>26220821.329255648</v>
      </c>
      <c r="G392" s="26">
        <f t="shared" si="39"/>
        <v>3331700</v>
      </c>
      <c r="H392" s="27">
        <f t="shared" si="40"/>
        <v>0.14415268060729569</v>
      </c>
      <c r="I392" s="26">
        <f t="shared" si="41"/>
        <v>223178.67074435204</v>
      </c>
      <c r="J392" s="27">
        <f t="shared" si="42"/>
        <v>8.5115057206595068E-3</v>
      </c>
    </row>
    <row r="393" spans="2:10" hidden="1" outlineLevel="1" x14ac:dyDescent="0.25">
      <c r="B393" s="29">
        <f>IF('RECAUDO 2015'!B365=3,'RECAUDO 2015'!A365,0)</f>
        <v>313008</v>
      </c>
      <c r="C393" s="30" t="str">
        <f>VLOOKUP(B393,'RECAUDO 2015'!$A$10:$D$854,3,FALSE)</f>
        <v xml:space="preserve">CHINCHINA                                         </v>
      </c>
      <c r="D393" s="31">
        <f>IFERROR(VLOOKUP(B393,'RECAUDO 2014'!$A$10:$E$860,4,FALSE),0)</f>
        <v>22728900</v>
      </c>
      <c r="E393" s="31">
        <f>VLOOKUP(B393,'RECAUDO 2015'!$A$10:$D$854,4,FALSE)</f>
        <v>24982900</v>
      </c>
      <c r="F393" s="31">
        <f t="shared" si="38"/>
        <v>25785855.406451054</v>
      </c>
      <c r="G393" s="31">
        <f t="shared" si="39"/>
        <v>2254000</v>
      </c>
      <c r="H393" s="32">
        <f t="shared" si="40"/>
        <v>9.9168899506795416E-2</v>
      </c>
      <c r="I393" s="31">
        <f t="shared" si="41"/>
        <v>-802955.40645105392</v>
      </c>
      <c r="J393" s="32">
        <f t="shared" si="42"/>
        <v>-3.1139374428128197E-2</v>
      </c>
    </row>
    <row r="394" spans="2:10" hidden="1" outlineLevel="1" x14ac:dyDescent="0.25">
      <c r="B394" s="24">
        <f>IF('RECAUDO 2015'!B366=3,'RECAUDO 2015'!A366,0)</f>
        <v>315010</v>
      </c>
      <c r="C394" s="25" t="str">
        <f>VLOOKUP(B394,'RECAUDO 2015'!$A$10:$D$854,3,FALSE)</f>
        <v xml:space="preserve">CANDELARIA                                        </v>
      </c>
      <c r="D394" s="26">
        <f>IFERROR(VLOOKUP(B394,'RECAUDO 2014'!$A$10:$E$860,4,FALSE),0)</f>
        <v>16934700</v>
      </c>
      <c r="E394" s="26">
        <f>VLOOKUP(B394,'RECAUDO 2015'!$A$10:$D$854,4,FALSE)</f>
        <v>24304600</v>
      </c>
      <c r="F394" s="26">
        <f t="shared" si="38"/>
        <v>19212356.319559094</v>
      </c>
      <c r="G394" s="26">
        <f t="shared" si="39"/>
        <v>7369900</v>
      </c>
      <c r="H394" s="27">
        <f t="shared" si="40"/>
        <v>0.43519519093931391</v>
      </c>
      <c r="I394" s="26">
        <f t="shared" si="41"/>
        <v>5092243.6804409064</v>
      </c>
      <c r="J394" s="27">
        <f t="shared" si="42"/>
        <v>0.26505044960345447</v>
      </c>
    </row>
    <row r="395" spans="2:10" hidden="1" outlineLevel="1" x14ac:dyDescent="0.25">
      <c r="B395" s="29">
        <f>IF('RECAUDO 2015'!B367=3,'RECAUDO 2015'!A367,0)</f>
        <v>314013</v>
      </c>
      <c r="C395" s="30" t="str">
        <f>VLOOKUP(B395,'RECAUDO 2015'!$A$10:$D$854,3,FALSE)</f>
        <v xml:space="preserve">QUIMBAYA                                          </v>
      </c>
      <c r="D395" s="31">
        <f>IFERROR(VLOOKUP(B395,'RECAUDO 2014'!$A$10:$E$860,4,FALSE),0)</f>
        <v>17234000</v>
      </c>
      <c r="E395" s="31">
        <f>VLOOKUP(B395,'RECAUDO 2015'!$A$10:$D$854,4,FALSE)</f>
        <v>24175000</v>
      </c>
      <c r="F395" s="31">
        <f t="shared" si="38"/>
        <v>19551911.094455846</v>
      </c>
      <c r="G395" s="31">
        <f t="shared" si="39"/>
        <v>6941000</v>
      </c>
      <c r="H395" s="32">
        <f t="shared" si="40"/>
        <v>0.40275037716142514</v>
      </c>
      <c r="I395" s="31">
        <f t="shared" si="41"/>
        <v>4623088.9055441543</v>
      </c>
      <c r="J395" s="32">
        <f t="shared" si="42"/>
        <v>0.23645202165710955</v>
      </c>
    </row>
    <row r="396" spans="2:10" hidden="1" outlineLevel="1" x14ac:dyDescent="0.25">
      <c r="B396" s="24">
        <f>IF('RECAUDO 2015'!B368=3,'RECAUDO 2015'!A368,0)</f>
        <v>313027</v>
      </c>
      <c r="C396" s="25" t="str">
        <f>VLOOKUP(B396,'RECAUDO 2015'!$A$10:$D$854,3,FALSE)</f>
        <v xml:space="preserve">VILLAMARIA                                        </v>
      </c>
      <c r="D396" s="26">
        <f>IFERROR(VLOOKUP(B396,'RECAUDO 2014'!$A$10:$E$860,4,FALSE),0)</f>
        <v>12960500</v>
      </c>
      <c r="E396" s="26">
        <f>VLOOKUP(B396,'RECAUDO 2015'!$A$10:$D$854,4,FALSE)</f>
        <v>22479800</v>
      </c>
      <c r="F396" s="26">
        <f t="shared" si="38"/>
        <v>14703640.695119821</v>
      </c>
      <c r="G396" s="26">
        <f t="shared" si="39"/>
        <v>9519300</v>
      </c>
      <c r="H396" s="27">
        <f t="shared" si="40"/>
        <v>0.73448555225492851</v>
      </c>
      <c r="I396" s="26">
        <f t="shared" si="41"/>
        <v>7776159.3048801795</v>
      </c>
      <c r="J396" s="27">
        <f t="shared" si="42"/>
        <v>0.52885944822231057</v>
      </c>
    </row>
    <row r="397" spans="2:10" hidden="1" outlineLevel="1" x14ac:dyDescent="0.25">
      <c r="B397" s="29">
        <f>IF('RECAUDO 2015'!B369=3,'RECAUDO 2015'!A369,0)</f>
        <v>315052</v>
      </c>
      <c r="C397" s="30" t="str">
        <f>VLOOKUP(B397,'RECAUDO 2015'!$A$10:$D$854,3,FALSE)</f>
        <v xml:space="preserve">SEVILLA                                           </v>
      </c>
      <c r="D397" s="31">
        <f>IFERROR(VLOOKUP(B397,'RECAUDO 2014'!$A$10:$E$860,4,FALSE),0)</f>
        <v>19605600</v>
      </c>
      <c r="E397" s="31">
        <f>VLOOKUP(B397,'RECAUDO 2015'!$A$10:$D$854,4,FALSE)</f>
        <v>22058585</v>
      </c>
      <c r="F397" s="31">
        <f t="shared" si="38"/>
        <v>22242482.775528811</v>
      </c>
      <c r="G397" s="31">
        <f t="shared" si="39"/>
        <v>2452985</v>
      </c>
      <c r="H397" s="32">
        <f t="shared" si="40"/>
        <v>0.12511654833312935</v>
      </c>
      <c r="I397" s="31">
        <f t="shared" si="41"/>
        <v>-183897.77552881092</v>
      </c>
      <c r="J397" s="32">
        <f t="shared" si="42"/>
        <v>-8.2678618832576767E-3</v>
      </c>
    </row>
    <row r="398" spans="2:10" hidden="1" outlineLevel="1" x14ac:dyDescent="0.25">
      <c r="B398" s="24">
        <f>IF('RECAUDO 2015'!B370=3,'RECAUDO 2015'!A370,0)</f>
        <v>315053</v>
      </c>
      <c r="C398" s="25" t="str">
        <f>VLOOKUP(B398,'RECAUDO 2015'!$A$10:$D$854,3,FALSE)</f>
        <v xml:space="preserve">CAICEDONIA                                        </v>
      </c>
      <c r="D398" s="26">
        <f>IFERROR(VLOOKUP(B398,'RECAUDO 2014'!$A$10:$E$860,4,FALSE),0)</f>
        <v>15408100</v>
      </c>
      <c r="E398" s="26">
        <f>VLOOKUP(B398,'RECAUDO 2015'!$A$10:$D$854,4,FALSE)</f>
        <v>21628300</v>
      </c>
      <c r="F398" s="26">
        <f t="shared" si="38"/>
        <v>17480434.103196304</v>
      </c>
      <c r="G398" s="26">
        <f t="shared" si="39"/>
        <v>6220200</v>
      </c>
      <c r="H398" s="27">
        <f t="shared" si="40"/>
        <v>0.40369675690059115</v>
      </c>
      <c r="I398" s="26">
        <f t="shared" si="41"/>
        <v>4147865.8968036957</v>
      </c>
      <c r="J398" s="27">
        <f t="shared" si="42"/>
        <v>0.23728620652763177</v>
      </c>
    </row>
    <row r="399" spans="2:10" hidden="1" outlineLevel="1" x14ac:dyDescent="0.25">
      <c r="B399" s="29">
        <f>IF('RECAUDO 2015'!B371=3,'RECAUDO 2015'!A371,0)</f>
        <v>315012</v>
      </c>
      <c r="C399" s="30" t="str">
        <f>VLOOKUP(B399,'RECAUDO 2015'!$A$10:$D$854,3,FALSE)</f>
        <v xml:space="preserve">CERRITO                                           </v>
      </c>
      <c r="D399" s="31">
        <f>IFERROR(VLOOKUP(B399,'RECAUDO 2014'!$A$10:$E$860,4,FALSE),0)</f>
        <v>18326400</v>
      </c>
      <c r="E399" s="31">
        <f>VLOOKUP(B399,'RECAUDO 2015'!$A$10:$D$854,4,FALSE)</f>
        <v>19903300</v>
      </c>
      <c r="F399" s="31">
        <f t="shared" si="38"/>
        <v>20791234.970490634</v>
      </c>
      <c r="G399" s="31">
        <f t="shared" si="39"/>
        <v>1576900</v>
      </c>
      <c r="H399" s="32">
        <f t="shared" si="40"/>
        <v>8.6045268028636324E-2</v>
      </c>
      <c r="I399" s="31">
        <f t="shared" si="41"/>
        <v>-887934.97049063444</v>
      </c>
      <c r="J399" s="32">
        <f t="shared" si="42"/>
        <v>-4.2707177892554071E-2</v>
      </c>
    </row>
    <row r="400" spans="2:10" hidden="1" outlineLevel="1" x14ac:dyDescent="0.25">
      <c r="B400" s="24">
        <f>IF('RECAUDO 2015'!B372=3,'RECAUDO 2015'!A372,0)</f>
        <v>313029</v>
      </c>
      <c r="C400" s="25" t="str">
        <f>VLOOKUP(B400,'RECAUDO 2015'!$A$10:$D$854,3,FALSE)</f>
        <v xml:space="preserve">COTELCO CALDAS                                    </v>
      </c>
      <c r="D400" s="26">
        <f>IFERROR(VLOOKUP(B400,'RECAUDO 2014'!$A$10:$E$860,4,FALSE),0)</f>
        <v>14785300</v>
      </c>
      <c r="E400" s="26">
        <f>VLOOKUP(B400,'RECAUDO 2015'!$A$10:$D$854,4,FALSE)</f>
        <v>18641700</v>
      </c>
      <c r="F400" s="26">
        <f t="shared" si="38"/>
        <v>16773869.740330625</v>
      </c>
      <c r="G400" s="26">
        <f t="shared" si="39"/>
        <v>3856400</v>
      </c>
      <c r="H400" s="27">
        <f t="shared" si="40"/>
        <v>0.2608266318573178</v>
      </c>
      <c r="I400" s="26">
        <f t="shared" si="41"/>
        <v>1867830.2596693747</v>
      </c>
      <c r="J400" s="27">
        <f t="shared" si="42"/>
        <v>0.11135356888925974</v>
      </c>
    </row>
    <row r="401" spans="2:10" hidden="1" outlineLevel="1" x14ac:dyDescent="0.25">
      <c r="B401" s="29">
        <f>IF('RECAUDO 2015'!B373=3,'RECAUDO 2015'!A373,0)</f>
        <v>314010</v>
      </c>
      <c r="C401" s="30" t="str">
        <f>VLOOKUP(B401,'RECAUDO 2015'!$A$10:$D$854,3,FALSE)</f>
        <v xml:space="preserve">MONTENEGRO                                        </v>
      </c>
      <c r="D401" s="31">
        <f>IFERROR(VLOOKUP(B401,'RECAUDO 2014'!$A$10:$E$860,4,FALSE),0)</f>
        <v>14410200</v>
      </c>
      <c r="E401" s="31">
        <f>VLOOKUP(B401,'RECAUDO 2015'!$A$10:$D$854,4,FALSE)</f>
        <v>17345000</v>
      </c>
      <c r="F401" s="31">
        <f t="shared" si="38"/>
        <v>16348320.137711942</v>
      </c>
      <c r="G401" s="31">
        <f t="shared" si="39"/>
        <v>2934800</v>
      </c>
      <c r="H401" s="32">
        <f t="shared" si="40"/>
        <v>0.20366129547126333</v>
      </c>
      <c r="I401" s="31">
        <f t="shared" si="41"/>
        <v>996679.8622880578</v>
      </c>
      <c r="J401" s="32">
        <f t="shared" si="42"/>
        <v>6.0965276792502854E-2</v>
      </c>
    </row>
    <row r="402" spans="2:10" hidden="1" outlineLevel="1" x14ac:dyDescent="0.25">
      <c r="B402" s="24">
        <f>IF('RECAUDO 2015'!B374=3,'RECAUDO 2015'!A374,0)</f>
        <v>315013</v>
      </c>
      <c r="C402" s="25" t="str">
        <f>VLOOKUP(B402,'RECAUDO 2015'!$A$10:$D$854,3,FALSE)</f>
        <v xml:space="preserve">DAGUA                                             </v>
      </c>
      <c r="D402" s="26">
        <f>IFERROR(VLOOKUP(B402,'RECAUDO 2014'!$A$10:$E$860,4,FALSE),0)</f>
        <v>7209300</v>
      </c>
      <c r="E402" s="26">
        <f>VLOOKUP(B402,'RECAUDO 2015'!$A$10:$D$854,4,FALSE)</f>
        <v>16908200</v>
      </c>
      <c r="F402" s="26">
        <f t="shared" si="38"/>
        <v>8178924.9537693234</v>
      </c>
      <c r="G402" s="26">
        <f t="shared" si="39"/>
        <v>9698900</v>
      </c>
      <c r="H402" s="27">
        <f t="shared" si="40"/>
        <v>1.3453317243005563</v>
      </c>
      <c r="I402" s="26">
        <f t="shared" si="41"/>
        <v>8729275.0462306775</v>
      </c>
      <c r="J402" s="27">
        <f t="shared" si="42"/>
        <v>1.0672888057504086</v>
      </c>
    </row>
    <row r="403" spans="2:10" hidden="1" outlineLevel="1" x14ac:dyDescent="0.25">
      <c r="B403" s="29">
        <f>IF('RECAUDO 2015'!B375=3,'RECAUDO 2015'!A375,0)</f>
        <v>313002</v>
      </c>
      <c r="C403" s="30" t="str">
        <f>VLOOKUP(B403,'RECAUDO 2015'!$A$10:$D$854,3,FALSE)</f>
        <v>BELEM DE UMBRIA</v>
      </c>
      <c r="D403" s="31">
        <f>IFERROR(VLOOKUP(B403,'RECAUDO 2014'!$A$10:$E$860,4,FALSE),0)</f>
        <v>13400900</v>
      </c>
      <c r="E403" s="31">
        <f>VLOOKUP(B403,'RECAUDO 2015'!$A$10:$D$854,4,FALSE)</f>
        <v>16324600</v>
      </c>
      <c r="F403" s="31">
        <f t="shared" si="38"/>
        <v>15203272.913177053</v>
      </c>
      <c r="G403" s="31">
        <f t="shared" si="39"/>
        <v>2923700</v>
      </c>
      <c r="H403" s="32">
        <f t="shared" si="40"/>
        <v>0.21817191382668333</v>
      </c>
      <c r="I403" s="31">
        <f t="shared" si="41"/>
        <v>1121327.0868229475</v>
      </c>
      <c r="J403" s="32">
        <f t="shared" si="42"/>
        <v>7.3755637567425758E-2</v>
      </c>
    </row>
    <row r="404" spans="2:10" hidden="1" outlineLevel="1" x14ac:dyDescent="0.25">
      <c r="B404" s="24">
        <f>IF('RECAUDO 2015'!B376=3,'RECAUDO 2015'!A376,0)</f>
        <v>315023</v>
      </c>
      <c r="C404" s="25" t="str">
        <f>VLOOKUP(B404,'RECAUDO 2015'!$A$10:$D$854,3,FALSE)</f>
        <v xml:space="preserve">LA UNION                                          </v>
      </c>
      <c r="D404" s="26">
        <f>IFERROR(VLOOKUP(B404,'RECAUDO 2014'!$A$10:$E$860,4,FALSE),0)</f>
        <v>13606750</v>
      </c>
      <c r="E404" s="26">
        <f>VLOOKUP(B404,'RECAUDO 2015'!$A$10:$D$854,4,FALSE)</f>
        <v>15940900</v>
      </c>
      <c r="F404" s="26">
        <f t="shared" si="38"/>
        <v>15436808.998751717</v>
      </c>
      <c r="G404" s="26">
        <f t="shared" si="39"/>
        <v>2334150</v>
      </c>
      <c r="H404" s="27">
        <f t="shared" si="40"/>
        <v>0.17154353537766176</v>
      </c>
      <c r="I404" s="26">
        <f t="shared" si="41"/>
        <v>504091.00124828331</v>
      </c>
      <c r="J404" s="27">
        <f t="shared" si="42"/>
        <v>3.2655129780322145E-2</v>
      </c>
    </row>
    <row r="405" spans="2:10" hidden="1" outlineLevel="1" x14ac:dyDescent="0.25">
      <c r="B405" s="29">
        <f>IF('RECAUDO 2015'!B377=3,'RECAUDO 2015'!A377,0)</f>
        <v>312008</v>
      </c>
      <c r="C405" s="30" t="str">
        <f>VLOOKUP(B405,'RECAUDO 2015'!$A$10:$D$854,3,FALSE)</f>
        <v xml:space="preserve">LA VIRGINIA                                       </v>
      </c>
      <c r="D405" s="31">
        <f>IFERROR(VLOOKUP(B405,'RECAUDO 2014'!$A$10:$E$860,4,FALSE),0)</f>
        <v>11410500</v>
      </c>
      <c r="E405" s="31">
        <f>VLOOKUP(B405,'RECAUDO 2015'!$A$10:$D$854,4,FALSE)</f>
        <v>15339700</v>
      </c>
      <c r="F405" s="31">
        <f t="shared" si="38"/>
        <v>12945171.262811212</v>
      </c>
      <c r="G405" s="31">
        <f t="shared" si="39"/>
        <v>3929200</v>
      </c>
      <c r="H405" s="32">
        <f t="shared" si="40"/>
        <v>0.34434950265106701</v>
      </c>
      <c r="I405" s="31">
        <f t="shared" si="41"/>
        <v>2394528.7371887881</v>
      </c>
      <c r="J405" s="32">
        <f t="shared" si="42"/>
        <v>0.18497466650501337</v>
      </c>
    </row>
    <row r="406" spans="2:10" hidden="1" outlineLevel="1" x14ac:dyDescent="0.25">
      <c r="B406" s="24">
        <f>IF('RECAUDO 2015'!B378=3,'RECAUDO 2015'!A378,0)</f>
        <v>314016</v>
      </c>
      <c r="C406" s="25" t="str">
        <f>VLOOKUP(B406,'RECAUDO 2015'!$A$10:$D$854,3,FALSE)</f>
        <v xml:space="preserve">COTELCO QUINDIO                                   </v>
      </c>
      <c r="D406" s="26">
        <f>IFERROR(VLOOKUP(B406,'RECAUDO 2014'!$A$10:$E$860,4,FALSE),0)</f>
        <v>7885400</v>
      </c>
      <c r="E406" s="26">
        <f>VLOOKUP(B406,'RECAUDO 2015'!$A$10:$D$854,4,FALSE)</f>
        <v>15207000</v>
      </c>
      <c r="F406" s="26">
        <f t="shared" si="38"/>
        <v>8945957.9751782585</v>
      </c>
      <c r="G406" s="26">
        <f t="shared" si="39"/>
        <v>7321600</v>
      </c>
      <c r="H406" s="27">
        <f t="shared" si="40"/>
        <v>0.9285007735815558</v>
      </c>
      <c r="I406" s="26">
        <f t="shared" si="41"/>
        <v>6261042.0248217415</v>
      </c>
      <c r="J406" s="27">
        <f t="shared" si="42"/>
        <v>0.69987384718258561</v>
      </c>
    </row>
    <row r="407" spans="2:10" hidden="1" outlineLevel="1" x14ac:dyDescent="0.25">
      <c r="B407" s="29">
        <f>IF('RECAUDO 2015'!B379=3,'RECAUDO 2015'!A379,0)</f>
        <v>315030</v>
      </c>
      <c r="C407" s="30" t="str">
        <f>VLOOKUP(B407,'RECAUDO 2015'!$A$10:$D$854,3,FALSE)</f>
        <v xml:space="preserve">ROLDANILLO                                        </v>
      </c>
      <c r="D407" s="31">
        <f>IFERROR(VLOOKUP(B407,'RECAUDO 2014'!$A$10:$E$860,4,FALSE),0)</f>
        <v>10611700</v>
      </c>
      <c r="E407" s="31">
        <f>VLOOKUP(B407,'RECAUDO 2015'!$A$10:$D$854,4,FALSE)</f>
        <v>13492500</v>
      </c>
      <c r="F407" s="31">
        <f t="shared" si="38"/>
        <v>12038935.53214791</v>
      </c>
      <c r="G407" s="31">
        <f t="shared" si="39"/>
        <v>2880800</v>
      </c>
      <c r="H407" s="32">
        <f t="shared" si="40"/>
        <v>0.27147393914264439</v>
      </c>
      <c r="I407" s="31">
        <f t="shared" si="41"/>
        <v>1453564.4678520896</v>
      </c>
      <c r="J407" s="32">
        <f t="shared" si="42"/>
        <v>0.12073862045116823</v>
      </c>
    </row>
    <row r="408" spans="2:10" hidden="1" outlineLevel="1" x14ac:dyDescent="0.25">
      <c r="B408" s="24">
        <f>IF('RECAUDO 2015'!B380=3,'RECAUDO 2015'!A380,0)</f>
        <v>315009</v>
      </c>
      <c r="C408" s="25" t="str">
        <f>VLOOKUP(B408,'RECAUDO 2015'!$A$10:$D$854,3,FALSE)</f>
        <v xml:space="preserve">CALIMA                                            </v>
      </c>
      <c r="D408" s="26">
        <f>IFERROR(VLOOKUP(B408,'RECAUDO 2014'!$A$10:$E$860,4,FALSE),0)</f>
        <v>3030400</v>
      </c>
      <c r="E408" s="26">
        <f>VLOOKUP(B408,'RECAUDO 2015'!$A$10:$D$854,4,FALSE)</f>
        <v>13326300</v>
      </c>
      <c r="F408" s="26">
        <f t="shared" si="38"/>
        <v>3437977.914624521</v>
      </c>
      <c r="G408" s="26">
        <f t="shared" si="39"/>
        <v>10295900</v>
      </c>
      <c r="H408" s="27">
        <f t="shared" si="40"/>
        <v>3.3975382787750794</v>
      </c>
      <c r="I408" s="26">
        <f t="shared" si="41"/>
        <v>9888322.0853754785</v>
      </c>
      <c r="J408" s="27">
        <f t="shared" si="42"/>
        <v>2.8762029108192899</v>
      </c>
    </row>
    <row r="409" spans="2:10" hidden="1" outlineLevel="1" x14ac:dyDescent="0.25">
      <c r="B409" s="29">
        <f>IF('RECAUDO 2015'!B381=3,'RECAUDO 2015'!A381,0)</f>
        <v>316040</v>
      </c>
      <c r="C409" s="30" t="str">
        <f>VLOOKUP(B409,'RECAUDO 2015'!$A$10:$D$854,3,FALSE)</f>
        <v xml:space="preserve">COTELCO-CAUCA                                     </v>
      </c>
      <c r="D409" s="31">
        <f>IFERROR(VLOOKUP(B409,'RECAUDO 2014'!$A$10:$E$860,4,FALSE),0)</f>
        <v>7022200</v>
      </c>
      <c r="E409" s="31">
        <f>VLOOKUP(B409,'RECAUDO 2015'!$A$10:$D$854,4,FALSE)</f>
        <v>13287300</v>
      </c>
      <c r="F409" s="31">
        <f t="shared" si="38"/>
        <v>7966660.6758435555</v>
      </c>
      <c r="G409" s="31">
        <f t="shared" si="39"/>
        <v>6265100</v>
      </c>
      <c r="H409" s="32">
        <f t="shared" si="40"/>
        <v>0.89218478539489054</v>
      </c>
      <c r="I409" s="31">
        <f t="shared" si="41"/>
        <v>5320639.3241564445</v>
      </c>
      <c r="J409" s="32">
        <f t="shared" si="42"/>
        <v>0.66786317889622748</v>
      </c>
    </row>
    <row r="410" spans="2:10" hidden="1" outlineLevel="1" x14ac:dyDescent="0.25">
      <c r="B410" s="24">
        <f>IF('RECAUDO 2015'!B382=3,'RECAUDO 2015'!A382,0)</f>
        <v>312004</v>
      </c>
      <c r="C410" s="25" t="str">
        <f>VLOOKUP(B410,'RECAUDO 2015'!$A$10:$D$854,3,FALSE)</f>
        <v xml:space="preserve">BELEN DE UMBRIA                                   </v>
      </c>
      <c r="D410" s="26">
        <f>IFERROR(VLOOKUP(B410,'RECAUDO 2014'!$A$10:$E$860,4,FALSE),0)</f>
        <v>9694000</v>
      </c>
      <c r="E410" s="26">
        <f>VLOOKUP(B410,'RECAUDO 2015'!$A$10:$D$854,4,FALSE)</f>
        <v>12873400</v>
      </c>
      <c r="F410" s="26">
        <f t="shared" si="38"/>
        <v>10997808.17858042</v>
      </c>
      <c r="G410" s="26">
        <f t="shared" si="39"/>
        <v>3179400</v>
      </c>
      <c r="H410" s="27">
        <f t="shared" si="40"/>
        <v>0.32797606767072418</v>
      </c>
      <c r="I410" s="26">
        <f t="shared" si="41"/>
        <v>1875591.8214195799</v>
      </c>
      <c r="J410" s="27">
        <f t="shared" si="42"/>
        <v>0.17054232906812516</v>
      </c>
    </row>
    <row r="411" spans="2:10" hidden="1" outlineLevel="1" x14ac:dyDescent="0.25">
      <c r="B411" s="29">
        <f>IF('RECAUDO 2015'!B383=3,'RECAUDO 2015'!A383,0)</f>
        <v>315019</v>
      </c>
      <c r="C411" s="30" t="str">
        <f>VLOOKUP(B411,'RECAUDO 2015'!$A$10:$D$854,3,FALSE)</f>
        <v xml:space="preserve">GINEBRA                                           </v>
      </c>
      <c r="D411" s="31">
        <f>IFERROR(VLOOKUP(B411,'RECAUDO 2014'!$A$10:$E$860,4,FALSE),0)</f>
        <v>11975200</v>
      </c>
      <c r="E411" s="31">
        <f>VLOOKUP(B411,'RECAUDO 2015'!$A$10:$D$854,4,FALSE)</f>
        <v>12540800</v>
      </c>
      <c r="F411" s="31">
        <f t="shared" si="38"/>
        <v>13585821.384375516</v>
      </c>
      <c r="G411" s="31">
        <f t="shared" si="39"/>
        <v>565600</v>
      </c>
      <c r="H411" s="32">
        <f t="shared" si="40"/>
        <v>4.7230943950831827E-2</v>
      </c>
      <c r="I411" s="31">
        <f t="shared" si="41"/>
        <v>-1045021.3843755163</v>
      </c>
      <c r="J411" s="32">
        <f t="shared" si="42"/>
        <v>-7.6920000256837762E-2</v>
      </c>
    </row>
    <row r="412" spans="2:10" hidden="1" outlineLevel="1" x14ac:dyDescent="0.25">
      <c r="B412" s="24">
        <f>IF('RECAUDO 2015'!B384=3,'RECAUDO 2015'!A384,0)</f>
        <v>314015</v>
      </c>
      <c r="C412" s="25" t="str">
        <f>VLOOKUP(B412,'RECAUDO 2015'!$A$10:$D$854,3,FALSE)</f>
        <v xml:space="preserve">TEBAIDA                                           </v>
      </c>
      <c r="D412" s="26">
        <f>IFERROR(VLOOKUP(B412,'RECAUDO 2014'!$A$10:$E$860,4,FALSE),0)</f>
        <v>7760600</v>
      </c>
      <c r="E412" s="26">
        <f>VLOOKUP(B412,'RECAUDO 2015'!$A$10:$D$854,4,FALSE)</f>
        <v>12332600</v>
      </c>
      <c r="F412" s="26">
        <f t="shared" si="38"/>
        <v>8804372.8234672174</v>
      </c>
      <c r="G412" s="26">
        <f t="shared" si="39"/>
        <v>4572000</v>
      </c>
      <c r="H412" s="27">
        <f t="shared" si="40"/>
        <v>0.58912970646599483</v>
      </c>
      <c r="I412" s="26">
        <f t="shared" si="41"/>
        <v>3528227.1765327826</v>
      </c>
      <c r="J412" s="27">
        <f t="shared" si="42"/>
        <v>0.40073577610532674</v>
      </c>
    </row>
    <row r="413" spans="2:10" hidden="1" outlineLevel="1" x14ac:dyDescent="0.25">
      <c r="B413" s="29">
        <f>IF('RECAUDO 2015'!B385=3,'RECAUDO 2015'!A385,0)</f>
        <v>315018</v>
      </c>
      <c r="C413" s="30" t="str">
        <f>VLOOKUP(B413,'RECAUDO 2015'!$A$10:$D$854,3,FALSE)</f>
        <v xml:space="preserve">FLORIDA                                           </v>
      </c>
      <c r="D413" s="31">
        <f>IFERROR(VLOOKUP(B413,'RECAUDO 2014'!$A$10:$E$860,4,FALSE),0)</f>
        <v>9039700</v>
      </c>
      <c r="E413" s="31">
        <f>VLOOKUP(B413,'RECAUDO 2015'!$A$10:$D$854,4,FALSE)</f>
        <v>11885400</v>
      </c>
      <c r="F413" s="31">
        <f t="shared" si="38"/>
        <v>10255507.1788646</v>
      </c>
      <c r="G413" s="31">
        <f t="shared" si="39"/>
        <v>2845700</v>
      </c>
      <c r="H413" s="32">
        <f t="shared" si="40"/>
        <v>0.31480026992046195</v>
      </c>
      <c r="I413" s="31">
        <f t="shared" si="41"/>
        <v>1629892.8211353999</v>
      </c>
      <c r="J413" s="32">
        <f t="shared" si="42"/>
        <v>0.15892854372862408</v>
      </c>
    </row>
    <row r="414" spans="2:10" hidden="1" outlineLevel="1" x14ac:dyDescent="0.25">
      <c r="B414" s="24">
        <f>IF('RECAUDO 2015'!B386=3,'RECAUDO 2015'!A386,0)</f>
        <v>317056</v>
      </c>
      <c r="C414" s="25" t="str">
        <f>VLOOKUP(B414,'RECAUDO 2015'!$A$10:$D$854,3,FALSE)</f>
        <v xml:space="preserve">TUQUERREZ                                         </v>
      </c>
      <c r="D414" s="26">
        <f>IFERROR(VLOOKUP(B414,'RECAUDO 2014'!$A$10:$E$860,4,FALSE),0)</f>
        <v>9926800</v>
      </c>
      <c r="E414" s="26">
        <f>VLOOKUP(B414,'RECAUDO 2015'!$A$10:$D$854,4,FALSE)</f>
        <v>11677500</v>
      </c>
      <c r="F414" s="26">
        <f t="shared" si="38"/>
        <v>11261918.942349093</v>
      </c>
      <c r="G414" s="26">
        <f t="shared" si="39"/>
        <v>1750700</v>
      </c>
      <c r="H414" s="27">
        <f t="shared" si="40"/>
        <v>0.1763609622436233</v>
      </c>
      <c r="I414" s="26">
        <f t="shared" si="41"/>
        <v>415581.05765090697</v>
      </c>
      <c r="J414" s="27">
        <f t="shared" si="42"/>
        <v>3.6901442798364048E-2</v>
      </c>
    </row>
    <row r="415" spans="2:10" hidden="1" outlineLevel="1" x14ac:dyDescent="0.25">
      <c r="B415" s="29">
        <f>IF('RECAUDO 2015'!B387=3,'RECAUDO 2015'!A387,0)</f>
        <v>317055</v>
      </c>
      <c r="C415" s="30" t="str">
        <f>VLOOKUP(B415,'RECAUDO 2015'!$A$10:$D$854,3,FALSE)</f>
        <v xml:space="preserve">TUMACO                                            </v>
      </c>
      <c r="D415" s="31">
        <f>IFERROR(VLOOKUP(B415,'RECAUDO 2014'!$A$10:$E$860,4,FALSE),0)</f>
        <v>12846600</v>
      </c>
      <c r="E415" s="31">
        <f>VLOOKUP(B415,'RECAUDO 2015'!$A$10:$D$854,4,FALSE)</f>
        <v>11518300</v>
      </c>
      <c r="F415" s="31">
        <f t="shared" si="38"/>
        <v>14574421.554255337</v>
      </c>
      <c r="G415" s="31">
        <f t="shared" si="39"/>
        <v>-1328300</v>
      </c>
      <c r="H415" s="32">
        <f t="shared" si="40"/>
        <v>-0.10339700776859251</v>
      </c>
      <c r="I415" s="31">
        <f t="shared" si="41"/>
        <v>-3056121.5542553365</v>
      </c>
      <c r="J415" s="32">
        <f t="shared" si="42"/>
        <v>-0.20969076150833799</v>
      </c>
    </row>
    <row r="416" spans="2:10" hidden="1" outlineLevel="1" x14ac:dyDescent="0.25">
      <c r="B416" s="24">
        <f>IF('RECAUDO 2015'!B388=3,'RECAUDO 2015'!A388,0)</f>
        <v>315008</v>
      </c>
      <c r="C416" s="25" t="str">
        <f>VLOOKUP(B416,'RECAUDO 2015'!$A$10:$D$854,3,FALSE)</f>
        <v xml:space="preserve">BUGA LA GRANDE                                    </v>
      </c>
      <c r="D416" s="26">
        <f>IFERROR(VLOOKUP(B416,'RECAUDO 2014'!$A$10:$E$860,4,FALSE),0)</f>
        <v>8751200</v>
      </c>
      <c r="E416" s="26">
        <f>VLOOKUP(B416,'RECAUDO 2015'!$A$10:$D$854,4,FALSE)</f>
        <v>10875800</v>
      </c>
      <c r="F416" s="26">
        <f t="shared" si="38"/>
        <v>9928204.9651736096</v>
      </c>
      <c r="G416" s="26">
        <f t="shared" si="39"/>
        <v>2124600</v>
      </c>
      <c r="H416" s="27">
        <f t="shared" si="40"/>
        <v>0.2427781332845782</v>
      </c>
      <c r="I416" s="26">
        <f t="shared" si="41"/>
        <v>947595.03482639045</v>
      </c>
      <c r="J416" s="27">
        <f t="shared" si="42"/>
        <v>9.5444749393307937E-2</v>
      </c>
    </row>
    <row r="417" spans="2:10" hidden="1" outlineLevel="1" x14ac:dyDescent="0.25">
      <c r="B417" s="29">
        <f>IF('RECAUDO 2015'!B389=3,'RECAUDO 2015'!A389,0)</f>
        <v>315027</v>
      </c>
      <c r="C417" s="30" t="str">
        <f>VLOOKUP(B417,'RECAUDO 2015'!$A$10:$D$854,3,FALSE)</f>
        <v xml:space="preserve">PRADERA                                           </v>
      </c>
      <c r="D417" s="31">
        <f>IFERROR(VLOOKUP(B417,'RECAUDO 2014'!$A$10:$E$860,4,FALSE),0)</f>
        <v>7830700</v>
      </c>
      <c r="E417" s="31">
        <f>VLOOKUP(B417,'RECAUDO 2015'!$A$10:$D$854,4,FALSE)</f>
        <v>10775600</v>
      </c>
      <c r="F417" s="31">
        <f t="shared" si="38"/>
        <v>8883901.0216638837</v>
      </c>
      <c r="G417" s="31">
        <f t="shared" si="39"/>
        <v>2944900</v>
      </c>
      <c r="H417" s="32">
        <f t="shared" si="40"/>
        <v>0.37607110475436434</v>
      </c>
      <c r="I417" s="31">
        <f t="shared" si="41"/>
        <v>1891698.9783361163</v>
      </c>
      <c r="J417" s="32">
        <f t="shared" si="42"/>
        <v>0.21293562070571292</v>
      </c>
    </row>
    <row r="418" spans="2:10" hidden="1" outlineLevel="1" x14ac:dyDescent="0.25">
      <c r="B418" s="24">
        <f>IF('RECAUDO 2015'!B390=3,'RECAUDO 2015'!A390,0)</f>
        <v>314005</v>
      </c>
      <c r="C418" s="25" t="str">
        <f>VLOOKUP(B418,'RECAUDO 2015'!$A$10:$D$854,3,FALSE)</f>
        <v xml:space="preserve">CIRCACIA                                          </v>
      </c>
      <c r="D418" s="26">
        <f>IFERROR(VLOOKUP(B418,'RECAUDO 2014'!$A$10:$E$860,4,FALSE),0)</f>
        <v>4937000</v>
      </c>
      <c r="E418" s="26">
        <f>VLOOKUP(B418,'RECAUDO 2015'!$A$10:$D$854,4,FALSE)</f>
        <v>9701100</v>
      </c>
      <c r="F418" s="26">
        <f t="shared" si="38"/>
        <v>5601008.7660049032</v>
      </c>
      <c r="G418" s="26">
        <f t="shared" si="39"/>
        <v>4764100</v>
      </c>
      <c r="H418" s="27">
        <f t="shared" si="40"/>
        <v>0.96497873202349616</v>
      </c>
      <c r="I418" s="26">
        <f t="shared" si="41"/>
        <v>4100091.2339950968</v>
      </c>
      <c r="J418" s="27">
        <f t="shared" si="42"/>
        <v>0.73202728388508076</v>
      </c>
    </row>
    <row r="419" spans="2:10" hidden="1" outlineLevel="1" x14ac:dyDescent="0.25">
      <c r="B419" s="29">
        <f>IF('RECAUDO 2015'!B391=3,'RECAUDO 2015'!A391,0)</f>
        <v>314014</v>
      </c>
      <c r="C419" s="30" t="str">
        <f>VLOOKUP(B419,'RECAUDO 2015'!$A$10:$D$854,3,FALSE)</f>
        <v xml:space="preserve">SALENTO                                           </v>
      </c>
      <c r="D419" s="31">
        <f>IFERROR(VLOOKUP(B419,'RECAUDO 2014'!$A$10:$E$860,4,FALSE),0)</f>
        <v>5505000</v>
      </c>
      <c r="E419" s="31">
        <f>VLOOKUP(B419,'RECAUDO 2015'!$A$10:$D$854,4,FALSE)</f>
        <v>8223700</v>
      </c>
      <c r="F419" s="31">
        <f t="shared" si="38"/>
        <v>6245402.7257154128</v>
      </c>
      <c r="G419" s="31">
        <f t="shared" si="39"/>
        <v>2718700</v>
      </c>
      <c r="H419" s="32">
        <f t="shared" si="40"/>
        <v>0.4938601271571299</v>
      </c>
      <c r="I419" s="31">
        <f t="shared" si="41"/>
        <v>1978297.2742845872</v>
      </c>
      <c r="J419" s="32">
        <f t="shared" si="42"/>
        <v>0.3167605615149458</v>
      </c>
    </row>
    <row r="420" spans="2:10" hidden="1" outlineLevel="1" x14ac:dyDescent="0.25">
      <c r="B420" s="24">
        <f>IF('RECAUDO 2015'!B392=3,'RECAUDO 2015'!A392,0)</f>
        <v>313020</v>
      </c>
      <c r="C420" s="25" t="str">
        <f>VLOOKUP(B420,'RECAUDO 2015'!$A$10:$D$854,3,FALSE)</f>
        <v xml:space="preserve">RIOSUCIO                                          </v>
      </c>
      <c r="D420" s="26">
        <f>IFERROR(VLOOKUP(B420,'RECAUDO 2014'!$A$10:$E$860,4,FALSE),0)</f>
        <v>9486300</v>
      </c>
      <c r="E420" s="26">
        <f>VLOOKUP(B420,'RECAUDO 2015'!$A$10:$D$854,4,FALSE)</f>
        <v>8177600</v>
      </c>
      <c r="F420" s="26">
        <f t="shared" si="38"/>
        <v>10762173.274651067</v>
      </c>
      <c r="G420" s="26">
        <f t="shared" si="39"/>
        <v>-1308700</v>
      </c>
      <c r="H420" s="27">
        <f t="shared" si="40"/>
        <v>-0.13795684302625888</v>
      </c>
      <c r="I420" s="26">
        <f t="shared" si="41"/>
        <v>-2584573.2746510673</v>
      </c>
      <c r="J420" s="27">
        <f t="shared" si="42"/>
        <v>-0.24015347167274304</v>
      </c>
    </row>
    <row r="421" spans="2:10" hidden="1" outlineLevel="1" x14ac:dyDescent="0.25">
      <c r="B421" s="29">
        <f>IF('RECAUDO 2015'!B393=3,'RECAUDO 2015'!A393,0)</f>
        <v>314008</v>
      </c>
      <c r="C421" s="30" t="str">
        <f>VLOOKUP(B421,'RECAUDO 2015'!$A$10:$D$854,3,FALSE)</f>
        <v xml:space="preserve">FILANDIA                                          </v>
      </c>
      <c r="D421" s="31">
        <f>IFERROR(VLOOKUP(B421,'RECAUDO 2014'!$A$10:$E$860,4,FALSE),0)</f>
        <v>4249200</v>
      </c>
      <c r="E421" s="31">
        <f>VLOOKUP(B421,'RECAUDO 2015'!$A$10:$D$854,4,FALSE)</f>
        <v>7962600</v>
      </c>
      <c r="F421" s="31">
        <f t="shared" si="38"/>
        <v>4820702.1366230575</v>
      </c>
      <c r="G421" s="31">
        <f t="shared" si="39"/>
        <v>3713400</v>
      </c>
      <c r="H421" s="32">
        <f t="shared" si="40"/>
        <v>0.87390567636260941</v>
      </c>
      <c r="I421" s="31">
        <f t="shared" si="41"/>
        <v>3141897.8633769425</v>
      </c>
      <c r="J421" s="32">
        <f t="shared" si="42"/>
        <v>0.65175108818854932</v>
      </c>
    </row>
    <row r="422" spans="2:10" hidden="1" outlineLevel="1" x14ac:dyDescent="0.25">
      <c r="B422" s="24">
        <f>IF('RECAUDO 2015'!B394=3,'RECAUDO 2015'!A394,0)</f>
        <v>313017</v>
      </c>
      <c r="C422" s="25" t="str">
        <f>VLOOKUP(B422,'RECAUDO 2015'!$A$10:$D$854,3,FALSE)</f>
        <v xml:space="preserve">PACORA                                            </v>
      </c>
      <c r="D422" s="26">
        <f>IFERROR(VLOOKUP(B422,'RECAUDO 2014'!$A$10:$E$860,4,FALSE),0)</f>
        <v>5498100</v>
      </c>
      <c r="E422" s="26">
        <f>VLOOKUP(B422,'RECAUDO 2015'!$A$10:$D$854,4,FALSE)</f>
        <v>7715200</v>
      </c>
      <c r="F422" s="26">
        <f t="shared" si="38"/>
        <v>6237574.7005006196</v>
      </c>
      <c r="G422" s="26">
        <f t="shared" si="39"/>
        <v>2217100</v>
      </c>
      <c r="H422" s="27">
        <f t="shared" si="40"/>
        <v>0.40324839490005648</v>
      </c>
      <c r="I422" s="26">
        <f t="shared" si="41"/>
        <v>1477625.2994993804</v>
      </c>
      <c r="J422" s="27">
        <f t="shared" si="42"/>
        <v>0.2368909985768648</v>
      </c>
    </row>
    <row r="423" spans="2:10" hidden="1" outlineLevel="1" x14ac:dyDescent="0.25">
      <c r="B423" s="29">
        <f>IF('RECAUDO 2015'!B395=3,'RECAUDO 2015'!A395,0)</f>
        <v>313022</v>
      </c>
      <c r="C423" s="30" t="str">
        <f>VLOOKUP(B423,'RECAUDO 2015'!$A$10:$D$854,3,FALSE)</f>
        <v xml:space="preserve">SALAMINA                                          </v>
      </c>
      <c r="D423" s="31">
        <f>IFERROR(VLOOKUP(B423,'RECAUDO 2014'!$A$10:$E$860,4,FALSE),0)</f>
        <v>5729000</v>
      </c>
      <c r="E423" s="31">
        <f>VLOOKUP(B423,'RECAUDO 2015'!$A$10:$D$854,4,FALSE)</f>
        <v>7487000</v>
      </c>
      <c r="F423" s="31">
        <f t="shared" ref="F423:F486" si="44">D423*(1+$K$11)</f>
        <v>6499529.9210942052</v>
      </c>
      <c r="G423" s="31">
        <f t="shared" ref="G423:G486" si="45">E423-D423</f>
        <v>1758000</v>
      </c>
      <c r="H423" s="32">
        <f t="shared" ref="H423:H486" si="46">IF(AND(D423=0,E423&gt;0),100%,IFERROR(E423/D423-1,0%))</f>
        <v>0.30685983592249966</v>
      </c>
      <c r="I423" s="31">
        <f t="shared" ref="I423:I486" si="47">E423-F423</f>
        <v>987470.07890579477</v>
      </c>
      <c r="J423" s="32">
        <f t="shared" ref="J423:J486" si="48">IF(AND(F423=0,E423&gt;0),100%,IFERROR(E423/F423-1,0%))</f>
        <v>0.15192946119087214</v>
      </c>
    </row>
    <row r="424" spans="2:10" hidden="1" outlineLevel="1" x14ac:dyDescent="0.25">
      <c r="B424" s="24">
        <f>IF('RECAUDO 2015'!B396=3,'RECAUDO 2015'!A396,0)</f>
        <v>316036</v>
      </c>
      <c r="C424" s="25" t="str">
        <f>VLOOKUP(B424,'RECAUDO 2015'!$A$10:$D$854,3,FALSE)</f>
        <v xml:space="preserve">TIMBIO                                            </v>
      </c>
      <c r="D424" s="26">
        <f>IFERROR(VLOOKUP(B424,'RECAUDO 2014'!$A$10:$E$860,4,FALSE),0)</f>
        <v>4029400</v>
      </c>
      <c r="E424" s="26">
        <f>VLOOKUP(B424,'RECAUDO 2015'!$A$10:$D$854,4,FALSE)</f>
        <v>7016700</v>
      </c>
      <c r="F424" s="26">
        <f t="shared" si="44"/>
        <v>4571339.8261576174</v>
      </c>
      <c r="G424" s="26">
        <f t="shared" si="45"/>
        <v>2987300</v>
      </c>
      <c r="H424" s="27">
        <f t="shared" si="46"/>
        <v>0.74137588722886782</v>
      </c>
      <c r="I424" s="26">
        <f t="shared" si="47"/>
        <v>2445360.1738423826</v>
      </c>
      <c r="J424" s="27">
        <f t="shared" si="48"/>
        <v>0.53493292269583903</v>
      </c>
    </row>
    <row r="425" spans="2:10" hidden="1" outlineLevel="1" x14ac:dyDescent="0.25">
      <c r="B425" s="29">
        <f>IF('RECAUDO 2015'!B397=3,'RECAUDO 2015'!A397,0)</f>
        <v>315003</v>
      </c>
      <c r="C425" s="30" t="str">
        <f>VLOOKUP(B425,'RECAUDO 2015'!$A$10:$D$854,3,FALSE)</f>
        <v xml:space="preserve">ANDALUCIA                                         </v>
      </c>
      <c r="D425" s="31">
        <f>IFERROR(VLOOKUP(B425,'RECAUDO 2014'!$A$10:$E$860,4,FALSE),0)</f>
        <v>5647600</v>
      </c>
      <c r="E425" s="31">
        <f>VLOOKUP(B425,'RECAUDO 2015'!$A$10:$D$854,4,FALSE)</f>
        <v>6799500</v>
      </c>
      <c r="F425" s="31">
        <f t="shared" si="44"/>
        <v>6407181.9134878051</v>
      </c>
      <c r="G425" s="31">
        <f t="shared" si="45"/>
        <v>1151900</v>
      </c>
      <c r="H425" s="32">
        <f t="shared" si="46"/>
        <v>0.20396274523691482</v>
      </c>
      <c r="I425" s="31">
        <f t="shared" si="47"/>
        <v>392318.08651219495</v>
      </c>
      <c r="J425" s="32">
        <f t="shared" si="48"/>
        <v>6.1230989194535512E-2</v>
      </c>
    </row>
    <row r="426" spans="2:10" hidden="1" outlineLevel="1" x14ac:dyDescent="0.25">
      <c r="B426" s="24">
        <f>IF('RECAUDO 2015'!B398=3,'RECAUDO 2015'!A398,0)</f>
        <v>312009</v>
      </c>
      <c r="C426" s="25" t="str">
        <f>VLOOKUP(B426,'RECAUDO 2015'!$A$10:$D$854,3,FALSE)</f>
        <v xml:space="preserve">MARSELLA                                          </v>
      </c>
      <c r="D426" s="26">
        <f>IFERROR(VLOOKUP(B426,'RECAUDO 2014'!$A$10:$E$860,4,FALSE),0)</f>
        <v>5289700</v>
      </c>
      <c r="E426" s="26">
        <f>VLOOKUP(B426,'RECAUDO 2015'!$A$10:$D$854,4,FALSE)</f>
        <v>6700000</v>
      </c>
      <c r="F426" s="26">
        <f t="shared" si="44"/>
        <v>6001145.649085708</v>
      </c>
      <c r="G426" s="26">
        <f t="shared" si="45"/>
        <v>1410300</v>
      </c>
      <c r="H426" s="27">
        <f t="shared" si="46"/>
        <v>0.26661247329716242</v>
      </c>
      <c r="I426" s="26">
        <f t="shared" si="47"/>
        <v>698854.35091429204</v>
      </c>
      <c r="J426" s="27">
        <f t="shared" si="48"/>
        <v>0.11645348934678235</v>
      </c>
    </row>
    <row r="427" spans="2:10" hidden="1" outlineLevel="1" x14ac:dyDescent="0.25">
      <c r="B427" s="29">
        <f>IF('RECAUDO 2015'!B399=3,'RECAUDO 2015'!A399,0)</f>
        <v>317058</v>
      </c>
      <c r="C427" s="30" t="str">
        <f>VLOOKUP(B427,'RECAUDO 2015'!$A$10:$D$854,3,FALSE)</f>
        <v xml:space="preserve">COTELCO-NARIÐO                                    </v>
      </c>
      <c r="D427" s="31">
        <f>IFERROR(VLOOKUP(B427,'RECAUDO 2014'!$A$10:$E$860,4,FALSE),0)</f>
        <v>6146600</v>
      </c>
      <c r="E427" s="31">
        <f>VLOOKUP(B427,'RECAUDO 2015'!$A$10:$D$854,4,FALSE)</f>
        <v>6622500</v>
      </c>
      <c r="F427" s="31">
        <f t="shared" si="44"/>
        <v>6973295.621050383</v>
      </c>
      <c r="G427" s="31">
        <f t="shared" si="45"/>
        <v>475900</v>
      </c>
      <c r="H427" s="32">
        <f t="shared" si="46"/>
        <v>7.7424917840757557E-2</v>
      </c>
      <c r="I427" s="31">
        <f t="shared" si="47"/>
        <v>-350795.62105038296</v>
      </c>
      <c r="J427" s="32">
        <f t="shared" si="48"/>
        <v>-5.0305571441920716E-2</v>
      </c>
    </row>
    <row r="428" spans="2:10" hidden="1" outlineLevel="1" x14ac:dyDescent="0.25">
      <c r="B428" s="24">
        <f>IF('RECAUDO 2015'!B400=3,'RECAUDO 2015'!A400,0)</f>
        <v>313003</v>
      </c>
      <c r="C428" s="25" t="str">
        <f>VLOOKUP(B428,'RECAUDO 2015'!$A$10:$D$854,3,FALSE)</f>
        <v xml:space="preserve">ANSERMA                                           </v>
      </c>
      <c r="D428" s="26">
        <f>IFERROR(VLOOKUP(B428,'RECAUDO 2014'!$A$10:$E$860,4,FALSE),0)</f>
        <v>4093200</v>
      </c>
      <c r="E428" s="26">
        <f>VLOOKUP(B428,'RECAUDO 2015'!$A$10:$D$854,4,FALSE)</f>
        <v>6352200</v>
      </c>
      <c r="F428" s="26">
        <f t="shared" si="44"/>
        <v>4643720.6969842557</v>
      </c>
      <c r="G428" s="26">
        <f t="shared" si="45"/>
        <v>2259000</v>
      </c>
      <c r="H428" s="27">
        <f t="shared" si="46"/>
        <v>0.55189094107299907</v>
      </c>
      <c r="I428" s="26">
        <f t="shared" si="47"/>
        <v>1708479.3030157443</v>
      </c>
      <c r="J428" s="27">
        <f t="shared" si="48"/>
        <v>0.36791172736234379</v>
      </c>
    </row>
    <row r="429" spans="2:10" hidden="1" outlineLevel="1" x14ac:dyDescent="0.25">
      <c r="B429" s="29">
        <f>IF('RECAUDO 2015'!B401=3,'RECAUDO 2015'!A401,0)</f>
        <v>315020</v>
      </c>
      <c r="C429" s="30" t="str">
        <f>VLOOKUP(B429,'RECAUDO 2015'!$A$10:$D$854,3,FALSE)</f>
        <v xml:space="preserve">GUACARI                                           </v>
      </c>
      <c r="D429" s="31">
        <f>IFERROR(VLOOKUP(B429,'RECAUDO 2014'!$A$10:$E$860,4,FALSE),0)</f>
        <v>4243800</v>
      </c>
      <c r="E429" s="31">
        <f>VLOOKUP(B429,'RECAUDO 2015'!$A$10:$D$854,4,FALSE)</f>
        <v>6267300</v>
      </c>
      <c r="F429" s="31">
        <f t="shared" si="44"/>
        <v>4814575.8560201759</v>
      </c>
      <c r="G429" s="31">
        <f t="shared" si="45"/>
        <v>2023500</v>
      </c>
      <c r="H429" s="32">
        <f t="shared" si="46"/>
        <v>0.47681323342287563</v>
      </c>
      <c r="I429" s="31">
        <f t="shared" si="47"/>
        <v>1452724.1439798241</v>
      </c>
      <c r="J429" s="32">
        <f t="shared" si="48"/>
        <v>0.30173460496282933</v>
      </c>
    </row>
    <row r="430" spans="2:10" hidden="1" outlineLevel="1" x14ac:dyDescent="0.25">
      <c r="B430" s="24">
        <f>IF('RECAUDO 2015'!B402=3,'RECAUDO 2015'!A402,0)</f>
        <v>317049</v>
      </c>
      <c r="C430" s="25" t="str">
        <f>VLOOKUP(B430,'RECAUDO 2015'!$A$10:$D$854,3,FALSE)</f>
        <v xml:space="preserve">SANDONA                                           </v>
      </c>
      <c r="D430" s="26">
        <f>IFERROR(VLOOKUP(B430,'RECAUDO 2014'!$A$10:$E$860,4,FALSE),0)</f>
        <v>6233800</v>
      </c>
      <c r="E430" s="26">
        <f>VLOOKUP(B430,'RECAUDO 2015'!$A$10:$D$854,4,FALSE)</f>
        <v>6191300</v>
      </c>
      <c r="F430" s="26">
        <f t="shared" si="44"/>
        <v>7072223.7078228416</v>
      </c>
      <c r="G430" s="26">
        <f t="shared" si="45"/>
        <v>-42500</v>
      </c>
      <c r="H430" s="27">
        <f t="shared" si="46"/>
        <v>-6.8176714042799125E-3</v>
      </c>
      <c r="I430" s="26">
        <f t="shared" si="47"/>
        <v>-880923.70782284159</v>
      </c>
      <c r="J430" s="27">
        <f t="shared" si="48"/>
        <v>-0.12456106370736264</v>
      </c>
    </row>
    <row r="431" spans="2:10" hidden="1" outlineLevel="1" x14ac:dyDescent="0.25">
      <c r="B431" s="29">
        <f>IF('RECAUDO 2015'!B403=3,'RECAUDO 2015'!A403,0)</f>
        <v>315004</v>
      </c>
      <c r="C431" s="30" t="str">
        <f>VLOOKUP(B431,'RECAUDO 2015'!$A$10:$D$854,3,FALSE)</f>
        <v xml:space="preserve">ANSERMA                                           </v>
      </c>
      <c r="D431" s="31">
        <f>IFERROR(VLOOKUP(B431,'RECAUDO 2014'!$A$10:$E$860,4,FALSE),0)</f>
        <v>6766500</v>
      </c>
      <c r="E431" s="31">
        <f>VLOOKUP(B431,'RECAUDO 2015'!$A$10:$D$854,4,FALSE)</f>
        <v>6154800</v>
      </c>
      <c r="F431" s="31">
        <f t="shared" si="44"/>
        <v>7676569.9443330318</v>
      </c>
      <c r="G431" s="31">
        <f t="shared" si="45"/>
        <v>-611700</v>
      </c>
      <c r="H431" s="32">
        <f t="shared" si="46"/>
        <v>-9.0401241409886923E-2</v>
      </c>
      <c r="I431" s="31">
        <f t="shared" si="47"/>
        <v>-1521769.9443330318</v>
      </c>
      <c r="J431" s="32">
        <f t="shared" si="48"/>
        <v>-0.1982356645439578</v>
      </c>
    </row>
    <row r="432" spans="2:10" hidden="1" outlineLevel="1" x14ac:dyDescent="0.25">
      <c r="B432" s="24">
        <f>IF('RECAUDO 2015'!B404=3,'RECAUDO 2015'!A404,0)</f>
        <v>315031</v>
      </c>
      <c r="C432" s="25" t="str">
        <f>VLOOKUP(B432,'RECAUDO 2015'!$A$10:$D$854,3,FALSE)</f>
        <v xml:space="preserve">SAN PEDRO                                         </v>
      </c>
      <c r="D432" s="26">
        <f>IFERROR(VLOOKUP(B432,'RECAUDO 2014'!$A$10:$E$860,4,FALSE),0)</f>
        <v>2797200</v>
      </c>
      <c r="E432" s="26">
        <f>VLOOKUP(B432,'RECAUDO 2015'!$A$10:$D$854,4,FALSE)</f>
        <v>6109200</v>
      </c>
      <c r="F432" s="26">
        <f t="shared" si="44"/>
        <v>3173413.3522926709</v>
      </c>
      <c r="G432" s="26">
        <f t="shared" si="45"/>
        <v>3312000</v>
      </c>
      <c r="H432" s="27">
        <f t="shared" si="46"/>
        <v>1.1840411840411842</v>
      </c>
      <c r="I432" s="26">
        <f t="shared" si="47"/>
        <v>2935786.6477073291</v>
      </c>
      <c r="J432" s="27">
        <f t="shared" si="48"/>
        <v>0.92511952330015079</v>
      </c>
    </row>
    <row r="433" spans="2:10" hidden="1" outlineLevel="1" x14ac:dyDescent="0.25">
      <c r="B433" s="29">
        <f>IF('RECAUDO 2015'!B405=3,'RECAUDO 2015'!A405,0)</f>
        <v>312014</v>
      </c>
      <c r="C433" s="30" t="str">
        <f>VLOOKUP(B433,'RECAUDO 2015'!$A$10:$D$854,3,FALSE)</f>
        <v xml:space="preserve">SANTUARIO                                         </v>
      </c>
      <c r="D433" s="31">
        <f>IFERROR(VLOOKUP(B433,'RECAUDO 2014'!$A$10:$E$860,4,FALSE),0)</f>
        <v>4740800</v>
      </c>
      <c r="E433" s="31">
        <f>VLOOKUP(B433,'RECAUDO 2015'!$A$10:$D$854,4,FALSE)</f>
        <v>5901200</v>
      </c>
      <c r="F433" s="31">
        <f t="shared" si="44"/>
        <v>5378420.5707668718</v>
      </c>
      <c r="G433" s="31">
        <f t="shared" si="45"/>
        <v>1160400</v>
      </c>
      <c r="H433" s="32">
        <f t="shared" si="46"/>
        <v>0.24476881538980755</v>
      </c>
      <c r="I433" s="31">
        <f t="shared" si="47"/>
        <v>522779.4292331282</v>
      </c>
      <c r="J433" s="32">
        <f t="shared" si="48"/>
        <v>9.7199432873392499E-2</v>
      </c>
    </row>
    <row r="434" spans="2:10" hidden="1" outlineLevel="1" x14ac:dyDescent="0.25">
      <c r="B434" s="24">
        <f>IF('RECAUDO 2015'!B406=3,'RECAUDO 2015'!A406,0)</f>
        <v>317008</v>
      </c>
      <c r="C434" s="25" t="str">
        <f>VLOOKUP(B434,'RECAUDO 2015'!$A$10:$D$854,3,FALSE)</f>
        <v xml:space="preserve">CHACHAGUI                                         </v>
      </c>
      <c r="D434" s="26">
        <f>IFERROR(VLOOKUP(B434,'RECAUDO 2014'!$A$10:$E$860,4,FALSE),0)</f>
        <v>5573300</v>
      </c>
      <c r="E434" s="26">
        <f>VLOOKUP(B434,'RECAUDO 2015'!$A$10:$D$854,4,FALSE)</f>
        <v>5763300</v>
      </c>
      <c r="F434" s="26">
        <f t="shared" si="44"/>
        <v>6322888.8303777855</v>
      </c>
      <c r="G434" s="26">
        <f t="shared" si="45"/>
        <v>190000</v>
      </c>
      <c r="H434" s="27">
        <f t="shared" si="46"/>
        <v>3.4091112985125571E-2</v>
      </c>
      <c r="I434" s="26">
        <f t="shared" si="47"/>
        <v>-559588.83037778549</v>
      </c>
      <c r="J434" s="27">
        <f t="shared" si="48"/>
        <v>-8.8502082733020404E-2</v>
      </c>
    </row>
    <row r="435" spans="2:10" hidden="1" outlineLevel="1" x14ac:dyDescent="0.25">
      <c r="B435" s="29">
        <f>IF('RECAUDO 2015'!B407=3,'RECAUDO 2015'!A407,0)</f>
        <v>317030</v>
      </c>
      <c r="C435" s="30" t="str">
        <f>VLOOKUP(B435,'RECAUDO 2015'!$A$10:$D$854,3,FALSE)</f>
        <v xml:space="preserve">LA UNION                                          </v>
      </c>
      <c r="D435" s="31">
        <f>IFERROR(VLOOKUP(B435,'RECAUDO 2014'!$A$10:$E$860,4,FALSE),0)</f>
        <v>4248800</v>
      </c>
      <c r="E435" s="31">
        <f>VLOOKUP(B435,'RECAUDO 2015'!$A$10:$D$854,4,FALSE)</f>
        <v>5641500</v>
      </c>
      <c r="F435" s="31">
        <f t="shared" si="44"/>
        <v>4820248.3380598817</v>
      </c>
      <c r="G435" s="31">
        <f t="shared" si="45"/>
        <v>1392700</v>
      </c>
      <c r="H435" s="32">
        <f t="shared" si="46"/>
        <v>0.32778666917717936</v>
      </c>
      <c r="I435" s="31">
        <f t="shared" si="47"/>
        <v>821251.6619401183</v>
      </c>
      <c r="J435" s="32">
        <f t="shared" si="48"/>
        <v>0.17037538407630404</v>
      </c>
    </row>
    <row r="436" spans="2:10" hidden="1" outlineLevel="1" x14ac:dyDescent="0.25">
      <c r="B436" s="24">
        <f>IF('RECAUDO 2015'!B408=3,'RECAUDO 2015'!A408,0)</f>
        <v>315033</v>
      </c>
      <c r="C436" s="25" t="str">
        <f>VLOOKUP(B436,'RECAUDO 2015'!$A$10:$D$854,3,FALSE)</f>
        <v xml:space="preserve">TRUJILLO                                          </v>
      </c>
      <c r="D436" s="26">
        <f>IFERROR(VLOOKUP(B436,'RECAUDO 2014'!$A$10:$E$860,4,FALSE),0)</f>
        <v>3873400</v>
      </c>
      <c r="E436" s="26">
        <f>VLOOKUP(B436,'RECAUDO 2015'!$A$10:$D$854,4,FALSE)</f>
        <v>5144300</v>
      </c>
      <c r="F436" s="26">
        <f t="shared" si="44"/>
        <v>4394358.3865188155</v>
      </c>
      <c r="G436" s="26">
        <f t="shared" si="45"/>
        <v>1270900</v>
      </c>
      <c r="H436" s="27">
        <f t="shared" si="46"/>
        <v>0.32810967108999844</v>
      </c>
      <c r="I436" s="26">
        <f t="shared" si="47"/>
        <v>749941.61348118447</v>
      </c>
      <c r="J436" s="27">
        <f t="shared" si="48"/>
        <v>0.17066009358314616</v>
      </c>
    </row>
    <row r="437" spans="2:10" hidden="1" outlineLevel="1" x14ac:dyDescent="0.25">
      <c r="B437" s="29">
        <f>IF('RECAUDO 2015'!B409=3,'RECAUDO 2015'!A409,0)</f>
        <v>316026</v>
      </c>
      <c r="C437" s="30" t="str">
        <f>VLOOKUP(B437,'RECAUDO 2015'!$A$10:$D$854,3,FALSE)</f>
        <v xml:space="preserve">PIENDAMO                                          </v>
      </c>
      <c r="D437" s="31">
        <f>IFERROR(VLOOKUP(B437,'RECAUDO 2014'!$A$10:$E$860,4,FALSE),0)</f>
        <v>5283900</v>
      </c>
      <c r="E437" s="31">
        <f>VLOOKUP(B437,'RECAUDO 2015'!$A$10:$D$854,4,FALSE)</f>
        <v>4996500</v>
      </c>
      <c r="F437" s="31">
        <f t="shared" si="44"/>
        <v>5994565.5699196495</v>
      </c>
      <c r="G437" s="31">
        <f t="shared" si="45"/>
        <v>-287400</v>
      </c>
      <c r="H437" s="32">
        <f t="shared" si="46"/>
        <v>-5.4391642536762652E-2</v>
      </c>
      <c r="I437" s="31">
        <f t="shared" si="47"/>
        <v>-998065.56991964951</v>
      </c>
      <c r="J437" s="32">
        <f t="shared" si="48"/>
        <v>-0.16649506261602665</v>
      </c>
    </row>
    <row r="438" spans="2:10" hidden="1" outlineLevel="1" x14ac:dyDescent="0.25">
      <c r="B438" s="24">
        <f>IF('RECAUDO 2015'!B410=3,'RECAUDO 2015'!A410,0)</f>
        <v>317045</v>
      </c>
      <c r="C438" s="25" t="str">
        <f>VLOOKUP(B438,'RECAUDO 2015'!$A$10:$D$854,3,FALSE)</f>
        <v xml:space="preserve">SAMANIEGO                                         </v>
      </c>
      <c r="D438" s="26">
        <f>IFERROR(VLOOKUP(B438,'RECAUDO 2014'!$A$10:$E$860,4,FALSE),0)</f>
        <v>4190000</v>
      </c>
      <c r="E438" s="26">
        <f>VLOOKUP(B438,'RECAUDO 2015'!$A$10:$D$854,4,FALSE)</f>
        <v>4925200</v>
      </c>
      <c r="F438" s="26">
        <f t="shared" si="44"/>
        <v>4753539.9492729483</v>
      </c>
      <c r="G438" s="26">
        <f t="shared" si="45"/>
        <v>735200</v>
      </c>
      <c r="H438" s="27">
        <f t="shared" si="46"/>
        <v>0.17546539379474946</v>
      </c>
      <c r="I438" s="26">
        <f t="shared" si="47"/>
        <v>171660.05072705168</v>
      </c>
      <c r="J438" s="27">
        <f t="shared" si="48"/>
        <v>3.6112045456419661E-2</v>
      </c>
    </row>
    <row r="439" spans="2:10" hidden="1" outlineLevel="1" x14ac:dyDescent="0.25">
      <c r="B439" s="29">
        <f>IF('RECAUDO 2015'!B411=3,'RECAUDO 2015'!A411,0)</f>
        <v>312012</v>
      </c>
      <c r="C439" s="30" t="str">
        <f>VLOOKUP(B439,'RECAUDO 2015'!$A$10:$D$854,3,FALSE)</f>
        <v xml:space="preserve">QUINCHIA                                          </v>
      </c>
      <c r="D439" s="31">
        <f>IFERROR(VLOOKUP(B439,'RECAUDO 2014'!$A$10:$E$860,4,FALSE),0)</f>
        <v>4821075</v>
      </c>
      <c r="E439" s="31">
        <f>VLOOKUP(B439,'RECAUDO 2015'!$A$10:$D$854,4,FALSE)</f>
        <v>4811300</v>
      </c>
      <c r="F439" s="31">
        <f t="shared" si="44"/>
        <v>5469492.2699143384</v>
      </c>
      <c r="G439" s="31">
        <f t="shared" si="45"/>
        <v>-9775</v>
      </c>
      <c r="H439" s="32">
        <f t="shared" si="46"/>
        <v>-2.027556094854388E-3</v>
      </c>
      <c r="I439" s="31">
        <f t="shared" si="47"/>
        <v>-658192.26991433837</v>
      </c>
      <c r="J439" s="32">
        <f t="shared" si="48"/>
        <v>-0.12033882441608179</v>
      </c>
    </row>
    <row r="440" spans="2:10" hidden="1" outlineLevel="1" x14ac:dyDescent="0.25">
      <c r="B440" s="24">
        <f>IF('RECAUDO 2015'!B412=3,'RECAUDO 2015'!A412,0)</f>
        <v>316022</v>
      </c>
      <c r="C440" s="25" t="str">
        <f>VLOOKUP(B440,'RECAUDO 2015'!$A$10:$D$854,3,FALSE)</f>
        <v xml:space="preserve">MIRANDA                                           </v>
      </c>
      <c r="D440" s="26">
        <f>IFERROR(VLOOKUP(B440,'RECAUDO 2014'!$A$10:$E$860,4,FALSE),0)</f>
        <v>3988900</v>
      </c>
      <c r="E440" s="26">
        <f>VLOOKUP(B440,'RECAUDO 2015'!$A$10:$D$854,4,FALSE)</f>
        <v>4805900</v>
      </c>
      <c r="F440" s="26">
        <f t="shared" si="44"/>
        <v>4525392.7216360057</v>
      </c>
      <c r="G440" s="26">
        <f t="shared" si="45"/>
        <v>817000</v>
      </c>
      <c r="H440" s="27">
        <f t="shared" si="46"/>
        <v>0.20481837097946798</v>
      </c>
      <c r="I440" s="26">
        <f t="shared" si="47"/>
        <v>280507.27836399432</v>
      </c>
      <c r="J440" s="27">
        <f t="shared" si="48"/>
        <v>6.1985179103436261E-2</v>
      </c>
    </row>
    <row r="441" spans="2:10" hidden="1" outlineLevel="1" x14ac:dyDescent="0.25">
      <c r="B441" s="29">
        <f>IF('RECAUDO 2015'!B413=3,'RECAUDO 2015'!A413,0)</f>
        <v>315025</v>
      </c>
      <c r="C441" s="30" t="str">
        <f>VLOOKUP(B441,'RECAUDO 2015'!$A$10:$D$854,3,FALSE)</f>
        <v xml:space="preserve">OBANDO                                            </v>
      </c>
      <c r="D441" s="31">
        <f>IFERROR(VLOOKUP(B441,'RECAUDO 2014'!$A$10:$E$860,4,FALSE),0)</f>
        <v>3993200</v>
      </c>
      <c r="E441" s="31">
        <f>VLOOKUP(B441,'RECAUDO 2015'!$A$10:$D$854,4,FALSE)</f>
        <v>4739300</v>
      </c>
      <c r="F441" s="31">
        <f t="shared" si="44"/>
        <v>4530271.0561901517</v>
      </c>
      <c r="G441" s="31">
        <f t="shared" si="45"/>
        <v>746100</v>
      </c>
      <c r="H441" s="32">
        <f t="shared" si="46"/>
        <v>0.18684263247520794</v>
      </c>
      <c r="I441" s="31">
        <f t="shared" si="47"/>
        <v>209028.94380984828</v>
      </c>
      <c r="J441" s="32">
        <f t="shared" si="48"/>
        <v>4.6140493850634234E-2</v>
      </c>
    </row>
    <row r="442" spans="2:10" hidden="1" outlineLevel="1" x14ac:dyDescent="0.25">
      <c r="B442" s="24">
        <f>IF('RECAUDO 2015'!B414=3,'RECAUDO 2015'!A414,0)</f>
        <v>315024</v>
      </c>
      <c r="C442" s="25" t="str">
        <f>VLOOKUP(B442,'RECAUDO 2015'!$A$10:$D$854,3,FALSE)</f>
        <v xml:space="preserve">LA VICTORIA                                       </v>
      </c>
      <c r="D442" s="26">
        <f>IFERROR(VLOOKUP(B442,'RECAUDO 2014'!$A$10:$E$860,4,FALSE),0)</f>
        <v>4384550</v>
      </c>
      <c r="E442" s="26">
        <f>VLOOKUP(B442,'RECAUDO 2015'!$A$10:$D$854,4,FALSE)</f>
        <v>4707449</v>
      </c>
      <c r="F442" s="26">
        <f t="shared" si="44"/>
        <v>4974256.2254378768</v>
      </c>
      <c r="G442" s="26">
        <f t="shared" si="45"/>
        <v>322899</v>
      </c>
      <c r="H442" s="27">
        <f t="shared" si="46"/>
        <v>7.3644729789830166E-2</v>
      </c>
      <c r="I442" s="26">
        <f t="shared" si="47"/>
        <v>-266807.22543787677</v>
      </c>
      <c r="J442" s="27">
        <f t="shared" si="48"/>
        <v>-5.3637612005881352E-2</v>
      </c>
    </row>
    <row r="443" spans="2:10" hidden="1" outlineLevel="1" x14ac:dyDescent="0.25">
      <c r="B443" s="29">
        <f>IF('RECAUDO 2015'!B415=3,'RECAUDO 2015'!A415,0)</f>
        <v>316012</v>
      </c>
      <c r="C443" s="30" t="str">
        <f>VLOOKUP(B443,'RECAUDO 2015'!$A$10:$D$854,3,FALSE)</f>
        <v xml:space="preserve">EL BORDO                                          </v>
      </c>
      <c r="D443" s="31">
        <f>IFERROR(VLOOKUP(B443,'RECAUDO 2014'!$A$10:$E$860,4,FALSE),0)</f>
        <v>2585000</v>
      </c>
      <c r="E443" s="31">
        <f>VLOOKUP(B443,'RECAUDO 2015'!$A$10:$D$854,4,FALSE)</f>
        <v>4624400</v>
      </c>
      <c r="F443" s="31">
        <f t="shared" si="44"/>
        <v>2932673.2145275827</v>
      </c>
      <c r="G443" s="31">
        <f t="shared" si="45"/>
        <v>2039400</v>
      </c>
      <c r="H443" s="32">
        <f t="shared" si="46"/>
        <v>0.78893617021276596</v>
      </c>
      <c r="I443" s="31">
        <f t="shared" si="47"/>
        <v>1691726.7854724173</v>
      </c>
      <c r="J443" s="32">
        <f t="shared" si="48"/>
        <v>0.57685485620835997</v>
      </c>
    </row>
    <row r="444" spans="2:10" hidden="1" outlineLevel="1" x14ac:dyDescent="0.25">
      <c r="B444" s="24">
        <f>IF('RECAUDO 2015'!B416=3,'RECAUDO 2015'!A416,0)</f>
        <v>313004</v>
      </c>
      <c r="C444" s="25" t="str">
        <f>VLOOKUP(B444,'RECAUDO 2015'!$A$10:$D$854,3,FALSE)</f>
        <v xml:space="preserve">ARANZAZU                                          </v>
      </c>
      <c r="D444" s="26">
        <f>IFERROR(VLOOKUP(B444,'RECAUDO 2014'!$A$10:$E$860,4,FALSE),0)</f>
        <v>2987500</v>
      </c>
      <c r="E444" s="26">
        <f>VLOOKUP(B444,'RECAUDO 2015'!$A$10:$D$854,4,FALSE)</f>
        <v>4599400</v>
      </c>
      <c r="F444" s="26">
        <f t="shared" si="44"/>
        <v>3389308.0187238506</v>
      </c>
      <c r="G444" s="26">
        <f t="shared" si="45"/>
        <v>1611900</v>
      </c>
      <c r="H444" s="27">
        <f t="shared" si="46"/>
        <v>0.53954811715481177</v>
      </c>
      <c r="I444" s="26">
        <f t="shared" si="47"/>
        <v>1210091.9812761494</v>
      </c>
      <c r="J444" s="27">
        <f t="shared" si="48"/>
        <v>0.35703216544236538</v>
      </c>
    </row>
    <row r="445" spans="2:10" hidden="1" outlineLevel="1" x14ac:dyDescent="0.25">
      <c r="B445" s="29">
        <f>IF('RECAUDO 2015'!B417=3,'RECAUDO 2015'!A417,0)</f>
        <v>317053</v>
      </c>
      <c r="C445" s="30" t="str">
        <f>VLOOKUP(B445,'RECAUDO 2015'!$A$10:$D$854,3,FALSE)</f>
        <v xml:space="preserve">TAMINANGO                                         </v>
      </c>
      <c r="D445" s="31">
        <f>IFERROR(VLOOKUP(B445,'RECAUDO 2014'!$A$10:$E$860,4,FALSE),0)</f>
        <v>4111800</v>
      </c>
      <c r="E445" s="31">
        <f>VLOOKUP(B445,'RECAUDO 2015'!$A$10:$D$854,4,FALSE)</f>
        <v>4539600</v>
      </c>
      <c r="F445" s="31">
        <f t="shared" si="44"/>
        <v>4664822.3301719595</v>
      </c>
      <c r="G445" s="31">
        <f t="shared" si="45"/>
        <v>427800</v>
      </c>
      <c r="H445" s="32">
        <f t="shared" si="46"/>
        <v>0.10404202539034002</v>
      </c>
      <c r="I445" s="31">
        <f t="shared" si="47"/>
        <v>-125222.33017195947</v>
      </c>
      <c r="J445" s="32">
        <f t="shared" si="48"/>
        <v>-2.6843965602296294E-2</v>
      </c>
    </row>
    <row r="446" spans="2:10" hidden="1" outlineLevel="1" x14ac:dyDescent="0.25">
      <c r="B446" s="24">
        <f>IF('RECAUDO 2015'!B418=3,'RECAUDO 2015'!A418,0)</f>
        <v>316027</v>
      </c>
      <c r="C446" s="25" t="str">
        <f>VLOOKUP(B446,'RECAUDO 2015'!$A$10:$D$854,3,FALSE)</f>
        <v xml:space="preserve">PUERTO TEJADA                                     </v>
      </c>
      <c r="D446" s="26">
        <f>IFERROR(VLOOKUP(B446,'RECAUDO 2014'!$A$10:$E$860,4,FALSE),0)</f>
        <v>2976100</v>
      </c>
      <c r="E446" s="26">
        <f>VLOOKUP(B446,'RECAUDO 2015'!$A$10:$D$854,4,FALSE)</f>
        <v>4514300</v>
      </c>
      <c r="F446" s="26">
        <f t="shared" si="44"/>
        <v>3376374.7596733226</v>
      </c>
      <c r="G446" s="26">
        <f t="shared" si="45"/>
        <v>1538200</v>
      </c>
      <c r="H446" s="27">
        <f t="shared" si="46"/>
        <v>0.51685091226773294</v>
      </c>
      <c r="I446" s="26">
        <f t="shared" si="47"/>
        <v>1137925.2403266774</v>
      </c>
      <c r="J446" s="27">
        <f t="shared" si="48"/>
        <v>0.33702575138216484</v>
      </c>
    </row>
    <row r="447" spans="2:10" hidden="1" outlineLevel="1" x14ac:dyDescent="0.25">
      <c r="B447" s="29">
        <f>IF('RECAUDO 2015'!B419=3,'RECAUDO 2015'!A419,0)</f>
        <v>315028</v>
      </c>
      <c r="C447" s="30" t="str">
        <f>VLOOKUP(B447,'RECAUDO 2015'!$A$10:$D$854,3,FALSE)</f>
        <v xml:space="preserve">RESTREPO                                          </v>
      </c>
      <c r="D447" s="31">
        <f>IFERROR(VLOOKUP(B447,'RECAUDO 2014'!$A$10:$E$860,4,FALSE),0)</f>
        <v>4302600</v>
      </c>
      <c r="E447" s="31">
        <f>VLOOKUP(B447,'RECAUDO 2015'!$A$10:$D$854,4,FALSE)</f>
        <v>4481200</v>
      </c>
      <c r="F447" s="31">
        <f t="shared" si="44"/>
        <v>4881284.2448071092</v>
      </c>
      <c r="G447" s="31">
        <f t="shared" si="45"/>
        <v>178600</v>
      </c>
      <c r="H447" s="32">
        <f t="shared" si="46"/>
        <v>4.1509784781295078E-2</v>
      </c>
      <c r="I447" s="31">
        <f t="shared" si="47"/>
        <v>-400084.24480710924</v>
      </c>
      <c r="J447" s="32">
        <f t="shared" si="48"/>
        <v>-8.1962906633174182E-2</v>
      </c>
    </row>
    <row r="448" spans="2:10" hidden="1" outlineLevel="1" x14ac:dyDescent="0.25">
      <c r="B448" s="24">
        <f>IF('RECAUDO 2015'!B420=3,'RECAUDO 2015'!A420,0)</f>
        <v>313025</v>
      </c>
      <c r="C448" s="25" t="str">
        <f>VLOOKUP(B448,'RECAUDO 2015'!$A$10:$D$854,3,FALSE)</f>
        <v xml:space="preserve">SUPIA                                             </v>
      </c>
      <c r="D448" s="26">
        <f>IFERROR(VLOOKUP(B448,'RECAUDO 2014'!$A$10:$E$860,4,FALSE),0)</f>
        <v>3383300</v>
      </c>
      <c r="E448" s="26">
        <f>VLOOKUP(B448,'RECAUDO 2015'!$A$10:$D$854,4,FALSE)</f>
        <v>4475200</v>
      </c>
      <c r="F448" s="26">
        <f t="shared" si="44"/>
        <v>3838341.6969869132</v>
      </c>
      <c r="G448" s="26">
        <f t="shared" si="45"/>
        <v>1091900</v>
      </c>
      <c r="H448" s="27">
        <f t="shared" si="46"/>
        <v>0.32273224366742537</v>
      </c>
      <c r="I448" s="26">
        <f t="shared" si="47"/>
        <v>636858.30301308678</v>
      </c>
      <c r="J448" s="27">
        <f t="shared" si="48"/>
        <v>0.16592016899199424</v>
      </c>
    </row>
    <row r="449" spans="2:10" hidden="1" outlineLevel="1" x14ac:dyDescent="0.25">
      <c r="B449" s="29">
        <f>IF('RECAUDO 2015'!B421=3,'RECAUDO 2015'!A421,0)</f>
        <v>312002</v>
      </c>
      <c r="C449" s="30" t="str">
        <f>VLOOKUP(B449,'RECAUDO 2015'!$A$10:$D$854,3,FALSE)</f>
        <v xml:space="preserve">APIA                                              </v>
      </c>
      <c r="D449" s="31">
        <f>IFERROR(VLOOKUP(B449,'RECAUDO 2014'!$A$10:$E$860,4,FALSE),0)</f>
        <v>2619600</v>
      </c>
      <c r="E449" s="31">
        <f>VLOOKUP(B449,'RECAUDO 2015'!$A$10:$D$854,4,FALSE)</f>
        <v>4354000</v>
      </c>
      <c r="F449" s="31">
        <f t="shared" si="44"/>
        <v>2971926.7902423427</v>
      </c>
      <c r="G449" s="31">
        <f t="shared" si="45"/>
        <v>1734400</v>
      </c>
      <c r="H449" s="32">
        <f t="shared" si="46"/>
        <v>0.66208581462818761</v>
      </c>
      <c r="I449" s="31">
        <f t="shared" si="47"/>
        <v>1382073.2097576573</v>
      </c>
      <c r="J449" s="32">
        <f t="shared" si="48"/>
        <v>0.46504281811227166</v>
      </c>
    </row>
    <row r="450" spans="2:10" hidden="1" outlineLevel="1" x14ac:dyDescent="0.25">
      <c r="B450" s="24">
        <f>IF('RECAUDO 2015'!B422=3,'RECAUDO 2015'!A422,0)</f>
        <v>314002</v>
      </c>
      <c r="C450" s="25" t="str">
        <f>VLOOKUP(B450,'RECAUDO 2015'!$A$10:$D$854,3,FALSE)</f>
        <v xml:space="preserve">BARCELONA                                         </v>
      </c>
      <c r="D450" s="26">
        <f>IFERROR(VLOOKUP(B450,'RECAUDO 2014'!$A$10:$E$860,4,FALSE),0)</f>
        <v>3139800</v>
      </c>
      <c r="E450" s="26">
        <f>VLOOKUP(B450,'RECAUDO 2015'!$A$10:$D$854,4,FALSE)</f>
        <v>4328300</v>
      </c>
      <c r="F450" s="26">
        <f t="shared" si="44"/>
        <v>3562091.8216532706</v>
      </c>
      <c r="G450" s="26">
        <f t="shared" si="45"/>
        <v>1188500</v>
      </c>
      <c r="H450" s="27">
        <f t="shared" si="46"/>
        <v>0.37852729473214852</v>
      </c>
      <c r="I450" s="26">
        <f t="shared" si="47"/>
        <v>766208.17834672937</v>
      </c>
      <c r="J450" s="27">
        <f t="shared" si="48"/>
        <v>0.21510062533736418</v>
      </c>
    </row>
    <row r="451" spans="2:10" hidden="1" outlineLevel="1" x14ac:dyDescent="0.25">
      <c r="B451" s="29">
        <f>IF('RECAUDO 2015'!B423=3,'RECAUDO 2015'!A423,0)</f>
        <v>315032</v>
      </c>
      <c r="C451" s="30" t="str">
        <f>VLOOKUP(B451,'RECAUDO 2015'!$A$10:$D$854,3,FALSE)</f>
        <v xml:space="preserve">TORO                                              </v>
      </c>
      <c r="D451" s="31">
        <f>IFERROR(VLOOKUP(B451,'RECAUDO 2014'!$A$10:$E$860,4,FALSE),0)</f>
        <v>3454500</v>
      </c>
      <c r="E451" s="31">
        <f>VLOOKUP(B451,'RECAUDO 2015'!$A$10:$D$854,4,FALSE)</f>
        <v>4230700</v>
      </c>
      <c r="F451" s="31">
        <f t="shared" si="44"/>
        <v>3919117.8412323152</v>
      </c>
      <c r="G451" s="31">
        <f t="shared" si="45"/>
        <v>776200</v>
      </c>
      <c r="H451" s="32">
        <f t="shared" si="46"/>
        <v>0.22469243016355489</v>
      </c>
      <c r="I451" s="31">
        <f t="shared" si="47"/>
        <v>311582.15876768483</v>
      </c>
      <c r="J451" s="32">
        <f t="shared" si="48"/>
        <v>7.9503136009227982E-2</v>
      </c>
    </row>
    <row r="452" spans="2:10" hidden="1" outlineLevel="1" x14ac:dyDescent="0.25">
      <c r="B452" s="24">
        <f>IF('RECAUDO 2015'!B424=3,'RECAUDO 2015'!A424,0)</f>
        <v>312010</v>
      </c>
      <c r="C452" s="25" t="str">
        <f>VLOOKUP(B452,'RECAUDO 2015'!$A$10:$D$854,3,FALSE)</f>
        <v xml:space="preserve">MISTRATO                                          </v>
      </c>
      <c r="D452" s="26">
        <f>IFERROR(VLOOKUP(B452,'RECAUDO 2014'!$A$10:$E$860,4,FALSE),0)</f>
        <v>2968800</v>
      </c>
      <c r="E452" s="26">
        <f>VLOOKUP(B452,'RECAUDO 2015'!$A$10:$D$854,4,FALSE)</f>
        <v>4184300</v>
      </c>
      <c r="F452" s="26">
        <f t="shared" si="44"/>
        <v>3368092.9358953531</v>
      </c>
      <c r="G452" s="26">
        <f t="shared" si="45"/>
        <v>1215500</v>
      </c>
      <c r="H452" s="27">
        <f t="shared" si="46"/>
        <v>0.4094246833737536</v>
      </c>
      <c r="I452" s="26">
        <f t="shared" si="47"/>
        <v>816207.06410464691</v>
      </c>
      <c r="J452" s="27">
        <f t="shared" si="48"/>
        <v>0.2423350779326614</v>
      </c>
    </row>
    <row r="453" spans="2:10" hidden="1" outlineLevel="1" x14ac:dyDescent="0.25">
      <c r="B453" s="29">
        <f>IF('RECAUDO 2015'!B425=3,'RECAUDO 2015'!A425,0)</f>
        <v>313016</v>
      </c>
      <c r="C453" s="30" t="str">
        <f>VLOOKUP(B453,'RECAUDO 2015'!$A$10:$D$854,3,FALSE)</f>
        <v xml:space="preserve">NEIRA                                             </v>
      </c>
      <c r="D453" s="31">
        <f>IFERROR(VLOOKUP(B453,'RECAUDO 2014'!$A$10:$E$860,4,FALSE),0)</f>
        <v>2828700</v>
      </c>
      <c r="E453" s="31">
        <f>VLOOKUP(B453,'RECAUDO 2015'!$A$10:$D$854,4,FALSE)</f>
        <v>4133100</v>
      </c>
      <c r="F453" s="31">
        <f t="shared" si="44"/>
        <v>3209149.9891428137</v>
      </c>
      <c r="G453" s="31">
        <f t="shared" si="45"/>
        <v>1304400</v>
      </c>
      <c r="H453" s="32">
        <f t="shared" si="46"/>
        <v>0.46113055467175745</v>
      </c>
      <c r="I453" s="31">
        <f t="shared" si="47"/>
        <v>923950.01085718628</v>
      </c>
      <c r="J453" s="32">
        <f t="shared" si="48"/>
        <v>0.28791113347244313</v>
      </c>
    </row>
    <row r="454" spans="2:10" hidden="1" outlineLevel="1" x14ac:dyDescent="0.25">
      <c r="B454" s="24">
        <f>IF('RECAUDO 2015'!B426=3,'RECAUDO 2015'!A426,0)</f>
        <v>313012</v>
      </c>
      <c r="C454" s="25" t="str">
        <f>VLOOKUP(B454,'RECAUDO 2015'!$A$10:$D$854,3,FALSE)</f>
        <v xml:space="preserve">MANZANARES                                        </v>
      </c>
      <c r="D454" s="26">
        <f>IFERROR(VLOOKUP(B454,'RECAUDO 2014'!$A$10:$E$860,4,FALSE),0)</f>
        <v>2327300</v>
      </c>
      <c r="E454" s="26">
        <f>VLOOKUP(B454,'RECAUDO 2015'!$A$10:$D$854,4,FALSE)</f>
        <v>3937700</v>
      </c>
      <c r="F454" s="26">
        <f t="shared" si="44"/>
        <v>2640313.4902011771</v>
      </c>
      <c r="G454" s="26">
        <f t="shared" si="45"/>
        <v>1610400</v>
      </c>
      <c r="H454" s="27">
        <f t="shared" si="46"/>
        <v>0.69196064108623734</v>
      </c>
      <c r="I454" s="26">
        <f t="shared" si="47"/>
        <v>1297386.5097988229</v>
      </c>
      <c r="J454" s="27">
        <f t="shared" si="48"/>
        <v>0.49137593494625875</v>
      </c>
    </row>
    <row r="455" spans="2:10" hidden="1" outlineLevel="1" x14ac:dyDescent="0.25">
      <c r="B455" s="29">
        <f>IF('RECAUDO 2015'!B427=3,'RECAUDO 2015'!A427,0)</f>
        <v>316004</v>
      </c>
      <c r="C455" s="30" t="str">
        <f>VLOOKUP(B455,'RECAUDO 2015'!$A$10:$D$854,3,FALSE)</f>
        <v xml:space="preserve">BALBOA                                            </v>
      </c>
      <c r="D455" s="31">
        <f>IFERROR(VLOOKUP(B455,'RECAUDO 2014'!$A$10:$E$860,4,FALSE),0)</f>
        <v>1466500</v>
      </c>
      <c r="E455" s="31">
        <f>VLOOKUP(B455,'RECAUDO 2015'!$A$10:$D$854,4,FALSE)</f>
        <v>3815400</v>
      </c>
      <c r="F455" s="31">
        <f t="shared" si="44"/>
        <v>1663738.9822455319</v>
      </c>
      <c r="G455" s="31">
        <f t="shared" si="45"/>
        <v>2348900</v>
      </c>
      <c r="H455" s="32">
        <f t="shared" si="46"/>
        <v>1.6017047391749064</v>
      </c>
      <c r="I455" s="31">
        <f t="shared" si="47"/>
        <v>2151661.0177544681</v>
      </c>
      <c r="J455" s="32">
        <f t="shared" si="48"/>
        <v>1.293268379665176</v>
      </c>
    </row>
    <row r="456" spans="2:10" hidden="1" outlineLevel="1" x14ac:dyDescent="0.25">
      <c r="B456" s="24">
        <f>IF('RECAUDO 2015'!B428=3,'RECAUDO 2015'!A428,0)</f>
        <v>313018</v>
      </c>
      <c r="C456" s="25" t="str">
        <f>VLOOKUP(B456,'RECAUDO 2015'!$A$10:$D$854,3,FALSE)</f>
        <v xml:space="preserve">PALESTINA                                         </v>
      </c>
      <c r="D456" s="26">
        <f>IFERROR(VLOOKUP(B456,'RECAUDO 2014'!$A$10:$E$860,4,FALSE),0)</f>
        <v>1893400</v>
      </c>
      <c r="E456" s="26">
        <f>VLOOKUP(B456,'RECAUDO 2015'!$A$10:$D$854,4,FALSE)</f>
        <v>3649300</v>
      </c>
      <c r="F456" s="26">
        <f t="shared" si="44"/>
        <v>2148055.498795561</v>
      </c>
      <c r="G456" s="26">
        <f t="shared" si="45"/>
        <v>1755900</v>
      </c>
      <c r="H456" s="27">
        <f t="shared" si="46"/>
        <v>0.92737931762966097</v>
      </c>
      <c r="I456" s="26">
        <f t="shared" si="47"/>
        <v>1501244.501204439</v>
      </c>
      <c r="J456" s="27">
        <f t="shared" si="48"/>
        <v>0.69888534167120153</v>
      </c>
    </row>
    <row r="457" spans="2:10" hidden="1" outlineLevel="1" x14ac:dyDescent="0.25">
      <c r="B457" s="29">
        <f>IF('RECAUDO 2015'!B429=3,'RECAUDO 2015'!A429,0)</f>
        <v>314009</v>
      </c>
      <c r="C457" s="30" t="str">
        <f>VLOOKUP(B457,'RECAUDO 2015'!$A$10:$D$854,3,FALSE)</f>
        <v xml:space="preserve">GENOVA                                            </v>
      </c>
      <c r="D457" s="31">
        <f>IFERROR(VLOOKUP(B457,'RECAUDO 2014'!$A$10:$E$860,4,FALSE),0)</f>
        <v>2034000</v>
      </c>
      <c r="E457" s="31">
        <f>VLOOKUP(B457,'RECAUDO 2015'!$A$10:$D$854,4,FALSE)</f>
        <v>3610800</v>
      </c>
      <c r="F457" s="31">
        <f t="shared" si="44"/>
        <v>2307565.6937520709</v>
      </c>
      <c r="G457" s="31">
        <f t="shared" si="45"/>
        <v>1576800</v>
      </c>
      <c r="H457" s="32">
        <f t="shared" si="46"/>
        <v>0.77522123893805306</v>
      </c>
      <c r="I457" s="31">
        <f t="shared" si="47"/>
        <v>1303234.3062479291</v>
      </c>
      <c r="J457" s="32">
        <f t="shared" si="48"/>
        <v>0.56476585250705802</v>
      </c>
    </row>
    <row r="458" spans="2:10" hidden="1" outlineLevel="1" x14ac:dyDescent="0.25">
      <c r="B458" s="24">
        <f>IF('RECAUDO 2015'!B430=3,'RECAUDO 2015'!A430,0)</f>
        <v>316011</v>
      </c>
      <c r="C458" s="25" t="str">
        <f>VLOOKUP(B458,'RECAUDO 2015'!$A$10:$D$854,3,FALSE)</f>
        <v xml:space="preserve">CORINTO                                           </v>
      </c>
      <c r="D458" s="26">
        <f>IFERROR(VLOOKUP(B458,'RECAUDO 2014'!$A$10:$E$860,4,FALSE),0)</f>
        <v>1596800</v>
      </c>
      <c r="E458" s="26">
        <f>VLOOKUP(B458,'RECAUDO 2015'!$A$10:$D$854,4,FALSE)</f>
        <v>3516000</v>
      </c>
      <c r="F458" s="26">
        <f t="shared" si="44"/>
        <v>1811563.8642002491</v>
      </c>
      <c r="G458" s="26">
        <f t="shared" si="45"/>
        <v>1919200</v>
      </c>
      <c r="H458" s="27">
        <f t="shared" si="46"/>
        <v>1.2019038076152304</v>
      </c>
      <c r="I458" s="26">
        <f t="shared" si="47"/>
        <v>1704436.1357997509</v>
      </c>
      <c r="J458" s="27">
        <f t="shared" si="48"/>
        <v>0.94086450358304541</v>
      </c>
    </row>
    <row r="459" spans="2:10" hidden="1" outlineLevel="1" x14ac:dyDescent="0.25">
      <c r="B459" s="29">
        <f>IF('RECAUDO 2015'!B431=3,'RECAUDO 2015'!A431,0)</f>
        <v>315029</v>
      </c>
      <c r="C459" s="30" t="str">
        <f>VLOOKUP(B459,'RECAUDO 2015'!$A$10:$D$854,3,FALSE)</f>
        <v xml:space="preserve">RIOFRIO                                           </v>
      </c>
      <c r="D459" s="31">
        <f>IFERROR(VLOOKUP(B459,'RECAUDO 2014'!$A$10:$E$860,4,FALSE),0)</f>
        <v>3951100</v>
      </c>
      <c r="E459" s="31">
        <f>VLOOKUP(B459,'RECAUDO 2015'!$A$10:$D$854,4,FALSE)</f>
        <v>3460300</v>
      </c>
      <c r="F459" s="31">
        <f t="shared" si="44"/>
        <v>4482508.7574158348</v>
      </c>
      <c r="G459" s="31">
        <f t="shared" si="45"/>
        <v>-490800</v>
      </c>
      <c r="H459" s="32">
        <f t="shared" si="46"/>
        <v>-0.1242185720432285</v>
      </c>
      <c r="I459" s="31">
        <f t="shared" si="47"/>
        <v>-1022208.7574158348</v>
      </c>
      <c r="J459" s="32">
        <f t="shared" si="48"/>
        <v>-0.22804389522378488</v>
      </c>
    </row>
    <row r="460" spans="2:10" hidden="1" outlineLevel="1" x14ac:dyDescent="0.25">
      <c r="B460" s="24">
        <f>IF('RECAUDO 2015'!B432=3,'RECAUDO 2015'!A432,0)</f>
        <v>315036</v>
      </c>
      <c r="C460" s="25" t="str">
        <f>VLOOKUP(B460,'RECAUDO 2015'!$A$10:$D$854,3,FALSE)</f>
        <v xml:space="preserve">VIJES                                             </v>
      </c>
      <c r="D460" s="26">
        <f>IFERROR(VLOOKUP(B460,'RECAUDO 2014'!$A$10:$E$860,4,FALSE),0)</f>
        <v>2374100</v>
      </c>
      <c r="E460" s="26">
        <f>VLOOKUP(B460,'RECAUDO 2015'!$A$10:$D$854,4,FALSE)</f>
        <v>3351450</v>
      </c>
      <c r="F460" s="26">
        <f t="shared" si="44"/>
        <v>2693407.9220928177</v>
      </c>
      <c r="G460" s="26">
        <f t="shared" si="45"/>
        <v>977350</v>
      </c>
      <c r="H460" s="27">
        <f t="shared" si="46"/>
        <v>0.41167179141569443</v>
      </c>
      <c r="I460" s="26">
        <f t="shared" si="47"/>
        <v>658042.07790718228</v>
      </c>
      <c r="J460" s="27">
        <f t="shared" si="48"/>
        <v>0.24431578763452722</v>
      </c>
    </row>
    <row r="461" spans="2:10" hidden="1" outlineLevel="1" x14ac:dyDescent="0.25">
      <c r="B461" s="29">
        <f>IF('RECAUDO 2015'!B433=3,'RECAUDO 2015'!A433,0)</f>
        <v>315022</v>
      </c>
      <c r="C461" s="30" t="str">
        <f>VLOOKUP(B461,'RECAUDO 2015'!$A$10:$D$854,3,FALSE)</f>
        <v xml:space="preserve">LA CUMBRE                                         </v>
      </c>
      <c r="D461" s="31">
        <f>IFERROR(VLOOKUP(B461,'RECAUDO 2014'!$A$10:$E$860,4,FALSE),0)</f>
        <v>1756700</v>
      </c>
      <c r="E461" s="31">
        <f>VLOOKUP(B461,'RECAUDO 2015'!$A$10:$D$854,4,FALSE)</f>
        <v>3312700</v>
      </c>
      <c r="F461" s="31">
        <f t="shared" si="44"/>
        <v>1992969.8398300211</v>
      </c>
      <c r="G461" s="31">
        <f t="shared" si="45"/>
        <v>1556000</v>
      </c>
      <c r="H461" s="32">
        <f t="shared" si="46"/>
        <v>0.88575169351625216</v>
      </c>
      <c r="I461" s="31">
        <f t="shared" si="47"/>
        <v>1319730.1601699789</v>
      </c>
      <c r="J461" s="32">
        <f t="shared" si="48"/>
        <v>0.66219274059989663</v>
      </c>
    </row>
    <row r="462" spans="2:10" hidden="1" outlineLevel="1" x14ac:dyDescent="0.25">
      <c r="B462" s="24">
        <f>IF('RECAUDO 2015'!B434=3,'RECAUDO 2015'!A434,0)</f>
        <v>314012</v>
      </c>
      <c r="C462" s="25" t="str">
        <f>VLOOKUP(B462,'RECAUDO 2015'!$A$10:$D$854,3,FALSE)</f>
        <v xml:space="preserve">PUEBLO TAPAO                                      </v>
      </c>
      <c r="D462" s="26">
        <f>IFERROR(VLOOKUP(B462,'RECAUDO 2014'!$A$10:$E$860,4,FALSE),0)</f>
        <v>2042300</v>
      </c>
      <c r="E462" s="26">
        <f>VLOOKUP(B462,'RECAUDO 2015'!$A$10:$D$854,4,FALSE)</f>
        <v>3110800</v>
      </c>
      <c r="F462" s="26">
        <f t="shared" si="44"/>
        <v>2316982.0139379813</v>
      </c>
      <c r="G462" s="26">
        <f t="shared" si="45"/>
        <v>1068500</v>
      </c>
      <c r="H462" s="27">
        <f t="shared" si="46"/>
        <v>0.5231846447632571</v>
      </c>
      <c r="I462" s="26">
        <f t="shared" si="47"/>
        <v>793817.98606201867</v>
      </c>
      <c r="J462" s="27">
        <f t="shared" si="48"/>
        <v>0.34260860951304162</v>
      </c>
    </row>
    <row r="463" spans="2:10" hidden="1" outlineLevel="1" x14ac:dyDescent="0.25">
      <c r="B463" s="29">
        <f>IF('RECAUDO 2015'!B435=3,'RECAUDO 2015'!A435,0)</f>
        <v>315054</v>
      </c>
      <c r="C463" s="30" t="str">
        <f>VLOOKUP(B463,'RECAUDO 2015'!$A$10:$D$854,3,FALSE)</f>
        <v xml:space="preserve">ALCALA                                            </v>
      </c>
      <c r="D463" s="31">
        <f>IFERROR(VLOOKUP(B463,'RECAUDO 2014'!$A$10:$E$860,4,FALSE),0)</f>
        <v>2902300</v>
      </c>
      <c r="E463" s="31">
        <f>VLOOKUP(B463,'RECAUDO 2015'!$A$10:$D$854,4,FALSE)</f>
        <v>3060200</v>
      </c>
      <c r="F463" s="31">
        <f t="shared" si="44"/>
        <v>3292648.9247672739</v>
      </c>
      <c r="G463" s="31">
        <f t="shared" si="45"/>
        <v>157900</v>
      </c>
      <c r="H463" s="32">
        <f t="shared" si="46"/>
        <v>5.4405126968266604E-2</v>
      </c>
      <c r="I463" s="31">
        <f t="shared" si="47"/>
        <v>-232448.92476727394</v>
      </c>
      <c r="J463" s="32">
        <f t="shared" si="48"/>
        <v>-7.0596328390432173E-2</v>
      </c>
    </row>
    <row r="464" spans="2:10" hidden="1" outlineLevel="1" x14ac:dyDescent="0.25">
      <c r="B464" s="24">
        <f>IF('RECAUDO 2015'!B436=3,'RECAUDO 2015'!A436,0)</f>
        <v>312003</v>
      </c>
      <c r="C464" s="25" t="str">
        <f>VLOOKUP(B464,'RECAUDO 2015'!$A$10:$D$854,3,FALSE)</f>
        <v xml:space="preserve">BALBOA                                            </v>
      </c>
      <c r="D464" s="26">
        <f>IFERROR(VLOOKUP(B464,'RECAUDO 2014'!$A$10:$E$860,4,FALSE),0)</f>
        <v>2711900</v>
      </c>
      <c r="E464" s="26">
        <f>VLOOKUP(B464,'RECAUDO 2015'!$A$10:$D$854,4,FALSE)</f>
        <v>3028500</v>
      </c>
      <c r="F464" s="26">
        <f t="shared" si="44"/>
        <v>3076640.8086953005</v>
      </c>
      <c r="G464" s="26">
        <f t="shared" si="45"/>
        <v>316600</v>
      </c>
      <c r="H464" s="27">
        <f t="shared" si="46"/>
        <v>0.11674471772557982</v>
      </c>
      <c r="I464" s="26">
        <f t="shared" si="47"/>
        <v>-48140.808695300482</v>
      </c>
      <c r="J464" s="27">
        <f t="shared" si="48"/>
        <v>-1.5647198255722028E-2</v>
      </c>
    </row>
    <row r="465" spans="2:10" hidden="1" outlineLevel="1" x14ac:dyDescent="0.25">
      <c r="B465" s="29">
        <f>IF('RECAUDO 2015'!B437=3,'RECAUDO 2015'!A437,0)</f>
        <v>315015</v>
      </c>
      <c r="C465" s="30" t="str">
        <f>VLOOKUP(B465,'RECAUDO 2015'!$A$10:$D$854,3,FALSE)</f>
        <v xml:space="preserve">EL AGUILA                                         </v>
      </c>
      <c r="D465" s="31">
        <f>IFERROR(VLOOKUP(B465,'RECAUDO 2014'!$A$10:$E$860,4,FALSE),0)</f>
        <v>1845500</v>
      </c>
      <c r="E465" s="31">
        <f>VLOOKUP(B465,'RECAUDO 2015'!$A$10:$D$854,4,FALSE)</f>
        <v>3003500</v>
      </c>
      <c r="F465" s="31">
        <f t="shared" si="44"/>
        <v>2093713.1208551852</v>
      </c>
      <c r="G465" s="31">
        <f t="shared" si="45"/>
        <v>1158000</v>
      </c>
      <c r="H465" s="32">
        <f t="shared" si="46"/>
        <v>0.62747222974803574</v>
      </c>
      <c r="I465" s="31">
        <f t="shared" si="47"/>
        <v>909786.8791448148</v>
      </c>
      <c r="J465" s="32">
        <f t="shared" si="48"/>
        <v>0.43453273043119145</v>
      </c>
    </row>
    <row r="466" spans="2:10" hidden="1" outlineLevel="1" x14ac:dyDescent="0.25">
      <c r="B466" s="24">
        <f>IF('RECAUDO 2015'!B438=3,'RECAUDO 2015'!A438,0)</f>
        <v>317028</v>
      </c>
      <c r="C466" s="25" t="str">
        <f>VLOOKUP(B466,'RECAUDO 2015'!$A$10:$D$854,3,FALSE)</f>
        <v xml:space="preserve">LA CRUZ                                           </v>
      </c>
      <c r="D466" s="26">
        <f>IFERROR(VLOOKUP(B466,'RECAUDO 2014'!$A$10:$E$860,4,FALSE),0)</f>
        <v>2771400</v>
      </c>
      <c r="E466" s="26">
        <f>VLOOKUP(B466,'RECAUDO 2015'!$A$10:$D$854,4,FALSE)</f>
        <v>2941600</v>
      </c>
      <c r="F466" s="26">
        <f t="shared" si="44"/>
        <v>3144143.3449677923</v>
      </c>
      <c r="G466" s="26">
        <f t="shared" si="45"/>
        <v>170200</v>
      </c>
      <c r="H466" s="27">
        <f t="shared" si="46"/>
        <v>6.1413004257775849E-2</v>
      </c>
      <c r="I466" s="26">
        <f t="shared" si="47"/>
        <v>-202543.34496779228</v>
      </c>
      <c r="J466" s="27">
        <f t="shared" si="48"/>
        <v>-6.4419246435428401E-2</v>
      </c>
    </row>
    <row r="467" spans="2:10" hidden="1" outlineLevel="1" x14ac:dyDescent="0.25">
      <c r="B467" s="29">
        <f>IF('RECAUDO 2015'!B439=3,'RECAUDO 2015'!A439,0)</f>
        <v>314011</v>
      </c>
      <c r="C467" s="30" t="str">
        <f>VLOOKUP(B467,'RECAUDO 2015'!$A$10:$D$854,3,FALSE)</f>
        <v xml:space="preserve">PIJAO                                             </v>
      </c>
      <c r="D467" s="31">
        <f>IFERROR(VLOOKUP(B467,'RECAUDO 2014'!$A$10:$E$860,4,FALSE),0)</f>
        <v>1856000</v>
      </c>
      <c r="E467" s="31">
        <f>VLOOKUP(B467,'RECAUDO 2015'!$A$10:$D$854,4,FALSE)</f>
        <v>2904200</v>
      </c>
      <c r="F467" s="31">
        <f t="shared" si="44"/>
        <v>2105625.333138566</v>
      </c>
      <c r="G467" s="31">
        <f t="shared" si="45"/>
        <v>1048200</v>
      </c>
      <c r="H467" s="32">
        <f t="shared" si="46"/>
        <v>0.56476293103448283</v>
      </c>
      <c r="I467" s="31">
        <f t="shared" si="47"/>
        <v>798574.666861434</v>
      </c>
      <c r="J467" s="32">
        <f t="shared" si="48"/>
        <v>0.37925772182419015</v>
      </c>
    </row>
    <row r="468" spans="2:10" hidden="1" outlineLevel="1" x14ac:dyDescent="0.25">
      <c r="B468" s="24">
        <f>IF('RECAUDO 2015'!B440=3,'RECAUDO 2015'!A440,0)</f>
        <v>317033</v>
      </c>
      <c r="C468" s="25" t="str">
        <f>VLOOKUP(B468,'RECAUDO 2015'!$A$10:$D$854,3,FALSE)</f>
        <v xml:space="preserve">LOS ANDES                                         </v>
      </c>
      <c r="D468" s="26">
        <f>IFERROR(VLOOKUP(B468,'RECAUDO 2014'!$A$10:$E$860,4,FALSE),0)</f>
        <v>2012600</v>
      </c>
      <c r="E468" s="26">
        <f>VLOOKUP(B468,'RECAUDO 2015'!$A$10:$D$854,4,FALSE)</f>
        <v>2869800</v>
      </c>
      <c r="F468" s="26">
        <f t="shared" si="44"/>
        <v>2283287.4706221325</v>
      </c>
      <c r="G468" s="26">
        <f t="shared" si="45"/>
        <v>857200</v>
      </c>
      <c r="H468" s="27">
        <f t="shared" si="46"/>
        <v>0.42591672463480079</v>
      </c>
      <c r="I468" s="26">
        <f t="shared" si="47"/>
        <v>586512.52937786747</v>
      </c>
      <c r="J468" s="27">
        <f t="shared" si="48"/>
        <v>0.25687196068134988</v>
      </c>
    </row>
    <row r="469" spans="2:10" hidden="1" outlineLevel="1" x14ac:dyDescent="0.25">
      <c r="B469" s="29">
        <f>IF('RECAUDO 2015'!B441=3,'RECAUDO 2015'!A441,0)</f>
        <v>317005</v>
      </c>
      <c r="C469" s="30" t="str">
        <f>VLOOKUP(B469,'RECAUDO 2015'!$A$10:$D$854,3,FALSE)</f>
        <v xml:space="preserve">BARBACOAS                                         </v>
      </c>
      <c r="D469" s="31">
        <f>IFERROR(VLOOKUP(B469,'RECAUDO 2014'!$A$10:$E$860,4,FALSE),0)</f>
        <v>4432500</v>
      </c>
      <c r="E469" s="31">
        <f>VLOOKUP(B469,'RECAUDO 2015'!$A$10:$D$854,4,FALSE)</f>
        <v>2827500</v>
      </c>
      <c r="F469" s="31">
        <f t="shared" si="44"/>
        <v>5028655.3281986499</v>
      </c>
      <c r="G469" s="31">
        <f t="shared" si="45"/>
        <v>-1605000</v>
      </c>
      <c r="H469" s="32">
        <f t="shared" si="46"/>
        <v>-0.36209813874788499</v>
      </c>
      <c r="I469" s="31">
        <f t="shared" si="47"/>
        <v>-2201155.3281986499</v>
      </c>
      <c r="J469" s="32">
        <f t="shared" si="48"/>
        <v>-0.43772244954937911</v>
      </c>
    </row>
    <row r="470" spans="2:10" hidden="1" outlineLevel="1" x14ac:dyDescent="0.25">
      <c r="B470" s="24">
        <f>IF('RECAUDO 2015'!B442=3,'RECAUDO 2015'!A442,0)</f>
        <v>315005</v>
      </c>
      <c r="C470" s="25" t="str">
        <f>VLOOKUP(B470,'RECAUDO 2015'!$A$10:$D$854,3,FALSE)</f>
        <v xml:space="preserve">BOLIVAR                                           </v>
      </c>
      <c r="D470" s="26">
        <f>IFERROR(VLOOKUP(B470,'RECAUDO 2014'!$A$10:$E$860,4,FALSE),0)</f>
        <v>2750900</v>
      </c>
      <c r="E470" s="26">
        <f>VLOOKUP(B470,'RECAUDO 2015'!$A$10:$D$854,4,FALSE)</f>
        <v>2813600</v>
      </c>
      <c r="F470" s="26">
        <f t="shared" si="44"/>
        <v>3120886.1686050007</v>
      </c>
      <c r="G470" s="26">
        <f t="shared" si="45"/>
        <v>62700</v>
      </c>
      <c r="H470" s="27">
        <f t="shared" si="46"/>
        <v>2.2792540623068902E-2</v>
      </c>
      <c r="I470" s="26">
        <f t="shared" si="47"/>
        <v>-307286.16860500071</v>
      </c>
      <c r="J470" s="27">
        <f t="shared" si="48"/>
        <v>-9.8461190829768119E-2</v>
      </c>
    </row>
    <row r="471" spans="2:10" hidden="1" outlineLevel="1" x14ac:dyDescent="0.25">
      <c r="B471" s="29">
        <f>IF('RECAUDO 2015'!B443=3,'RECAUDO 2015'!A443,0)</f>
        <v>313026</v>
      </c>
      <c r="C471" s="30" t="str">
        <f>VLOOKUP(B471,'RECAUDO 2015'!$A$10:$D$854,3,FALSE)</f>
        <v xml:space="preserve">VICTORIA                                          </v>
      </c>
      <c r="D471" s="31">
        <f>IFERROR(VLOOKUP(B471,'RECAUDO 2014'!$A$10:$E$860,4,FALSE),0)</f>
        <v>462000</v>
      </c>
      <c r="E471" s="31">
        <f>VLOOKUP(B471,'RECAUDO 2015'!$A$10:$D$854,4,FALSE)</f>
        <v>2777200</v>
      </c>
      <c r="F471" s="31">
        <f t="shared" si="44"/>
        <v>524137.34046875947</v>
      </c>
      <c r="G471" s="31">
        <f t="shared" si="45"/>
        <v>2315200</v>
      </c>
      <c r="H471" s="32">
        <f t="shared" si="46"/>
        <v>5.0112554112554113</v>
      </c>
      <c r="I471" s="31">
        <f t="shared" si="47"/>
        <v>2253062.6595312404</v>
      </c>
      <c r="J471" s="32">
        <f t="shared" si="48"/>
        <v>4.2986112333004662</v>
      </c>
    </row>
    <row r="472" spans="2:10" hidden="1" outlineLevel="1" x14ac:dyDescent="0.25">
      <c r="B472" s="24">
        <f>IF('RECAUDO 2015'!B444=3,'RECAUDO 2015'!A444,0)</f>
        <v>313005</v>
      </c>
      <c r="C472" s="25" t="str">
        <f>VLOOKUP(B472,'RECAUDO 2015'!$A$10:$D$854,3,FALSE)</f>
        <v xml:space="preserve">ARAUCA                                            </v>
      </c>
      <c r="D472" s="26">
        <f>IFERROR(VLOOKUP(B472,'RECAUDO 2014'!$A$10:$E$860,4,FALSE),0)</f>
        <v>2719200</v>
      </c>
      <c r="E472" s="26">
        <f>VLOOKUP(B472,'RECAUDO 2015'!$A$10:$D$854,4,FALSE)</f>
        <v>2727900</v>
      </c>
      <c r="F472" s="26">
        <f t="shared" si="44"/>
        <v>3084922.6324732699</v>
      </c>
      <c r="G472" s="26">
        <f t="shared" si="45"/>
        <v>8700</v>
      </c>
      <c r="H472" s="27">
        <f t="shared" si="46"/>
        <v>3.1994704324800338E-3</v>
      </c>
      <c r="I472" s="26">
        <f t="shared" si="47"/>
        <v>-357022.63247326994</v>
      </c>
      <c r="J472" s="27">
        <f t="shared" si="48"/>
        <v>-0.11573147044761856</v>
      </c>
    </row>
    <row r="473" spans="2:10" hidden="1" outlineLevel="1" x14ac:dyDescent="0.25">
      <c r="B473" s="29">
        <f>IF('RECAUDO 2015'!B445=3,'RECAUDO 2015'!A445,0)</f>
        <v>312006</v>
      </c>
      <c r="C473" s="30" t="str">
        <f>VLOOKUP(B473,'RECAUDO 2015'!$A$10:$D$854,3,FALSE)</f>
        <v xml:space="preserve">GUATICA                                           </v>
      </c>
      <c r="D473" s="31">
        <f>IFERROR(VLOOKUP(B473,'RECAUDO 2014'!$A$10:$E$860,4,FALSE),0)</f>
        <v>1328100</v>
      </c>
      <c r="E473" s="31">
        <f>VLOOKUP(B473,'RECAUDO 2015'!$A$10:$D$854,4,FALSE)</f>
        <v>2697000</v>
      </c>
      <c r="F473" s="31">
        <f t="shared" si="44"/>
        <v>1506724.6793864924</v>
      </c>
      <c r="G473" s="31">
        <f t="shared" si="45"/>
        <v>1368900</v>
      </c>
      <c r="H473" s="32">
        <f t="shared" si="46"/>
        <v>1.0307205782697086</v>
      </c>
      <c r="I473" s="31">
        <f t="shared" si="47"/>
        <v>1190275.3206135076</v>
      </c>
      <c r="J473" s="32">
        <f t="shared" si="48"/>
        <v>0.78997532654616331</v>
      </c>
    </row>
    <row r="474" spans="2:10" hidden="1" outlineLevel="1" x14ac:dyDescent="0.25">
      <c r="B474" s="24">
        <f>IF('RECAUDO 2015'!B446=3,'RECAUDO 2015'!A446,0)</f>
        <v>317007</v>
      </c>
      <c r="C474" s="25" t="str">
        <f>VLOOKUP(B474,'RECAUDO 2015'!$A$10:$D$854,3,FALSE)</f>
        <v xml:space="preserve">BUESACO                                           </v>
      </c>
      <c r="D474" s="26">
        <f>IFERROR(VLOOKUP(B474,'RECAUDO 2014'!$A$10:$E$860,4,FALSE),0)</f>
        <v>2352100</v>
      </c>
      <c r="E474" s="26">
        <f>VLOOKUP(B474,'RECAUDO 2015'!$A$10:$D$854,4,FALSE)</f>
        <v>2682900</v>
      </c>
      <c r="F474" s="26">
        <f t="shared" si="44"/>
        <v>2668449.0011181151</v>
      </c>
      <c r="G474" s="26">
        <f t="shared" si="45"/>
        <v>330800</v>
      </c>
      <c r="H474" s="27">
        <f t="shared" si="46"/>
        <v>0.14064027889970654</v>
      </c>
      <c r="I474" s="26">
        <f t="shared" si="47"/>
        <v>14450.998881884851</v>
      </c>
      <c r="J474" s="27">
        <f t="shared" si="48"/>
        <v>5.4155049902882002E-3</v>
      </c>
    </row>
    <row r="475" spans="2:10" hidden="1" outlineLevel="1" x14ac:dyDescent="0.25">
      <c r="B475" s="29">
        <f>IF('RECAUDO 2015'!B447=3,'RECAUDO 2015'!A447,0)</f>
        <v>317039</v>
      </c>
      <c r="C475" s="30" t="str">
        <f>VLOOKUP(B475,'RECAUDO 2015'!$A$10:$D$854,3,FALSE)</f>
        <v xml:space="preserve">POLICARPA                                         </v>
      </c>
      <c r="D475" s="31">
        <f>IFERROR(VLOOKUP(B475,'RECAUDO 2014'!$A$10:$E$860,4,FALSE),0)</f>
        <v>1861400</v>
      </c>
      <c r="E475" s="31">
        <f>VLOOKUP(B475,'RECAUDO 2015'!$A$10:$D$854,4,FALSE)</f>
        <v>2636000</v>
      </c>
      <c r="F475" s="31">
        <f t="shared" si="44"/>
        <v>2111751.6137414477</v>
      </c>
      <c r="G475" s="31">
        <f t="shared" si="45"/>
        <v>774600</v>
      </c>
      <c r="H475" s="32">
        <f t="shared" si="46"/>
        <v>0.41613839045879453</v>
      </c>
      <c r="I475" s="31">
        <f t="shared" si="47"/>
        <v>524248.38625855232</v>
      </c>
      <c r="J475" s="32">
        <f t="shared" si="48"/>
        <v>0.24825286404291047</v>
      </c>
    </row>
    <row r="476" spans="2:10" hidden="1" outlineLevel="1" x14ac:dyDescent="0.25">
      <c r="B476" s="24">
        <f>IF('RECAUDO 2015'!B448=3,'RECAUDO 2015'!A448,0)</f>
        <v>316008</v>
      </c>
      <c r="C476" s="25" t="str">
        <f>VLOOKUP(B476,'RECAUDO 2015'!$A$10:$D$854,3,FALSE)</f>
        <v xml:space="preserve">CALDONO                                           </v>
      </c>
      <c r="D476" s="26">
        <f>IFERROR(VLOOKUP(B476,'RECAUDO 2014'!$A$10:$E$860,4,FALSE),0)</f>
        <v>1073200</v>
      </c>
      <c r="E476" s="26">
        <f>VLOOKUP(B476,'RECAUDO 2015'!$A$10:$D$854,4,FALSE)</f>
        <v>2561800</v>
      </c>
      <c r="F476" s="26">
        <f t="shared" si="44"/>
        <v>1217541.5450023217</v>
      </c>
      <c r="G476" s="26">
        <f t="shared" si="45"/>
        <v>1488600</v>
      </c>
      <c r="H476" s="27">
        <f t="shared" si="46"/>
        <v>1.387066716362281</v>
      </c>
      <c r="I476" s="26">
        <f t="shared" si="47"/>
        <v>1344258.4549976783</v>
      </c>
      <c r="J476" s="27">
        <f t="shared" si="48"/>
        <v>1.104076046123843</v>
      </c>
    </row>
    <row r="477" spans="2:10" hidden="1" outlineLevel="1" x14ac:dyDescent="0.25">
      <c r="B477" s="29">
        <f>IF('RECAUDO 2015'!B449=3,'RECAUDO 2015'!A449,0)</f>
        <v>317015</v>
      </c>
      <c r="C477" s="30" t="str">
        <f>VLOOKUP(B477,'RECAUDO 2015'!$A$10:$D$854,3,FALSE)</f>
        <v xml:space="preserve">CUMBAL                                            </v>
      </c>
      <c r="D477" s="31">
        <f>IFERROR(VLOOKUP(B477,'RECAUDO 2014'!$A$10:$E$860,4,FALSE),0)</f>
        <v>2258800</v>
      </c>
      <c r="E477" s="31">
        <f>VLOOKUP(B477,'RECAUDO 2015'!$A$10:$D$854,4,FALSE)</f>
        <v>2415300</v>
      </c>
      <c r="F477" s="31">
        <f t="shared" si="44"/>
        <v>2562600.486257216</v>
      </c>
      <c r="G477" s="31">
        <f t="shared" si="45"/>
        <v>156500</v>
      </c>
      <c r="H477" s="32">
        <f t="shared" si="46"/>
        <v>6.9284575880998789E-2</v>
      </c>
      <c r="I477" s="31">
        <f t="shared" si="47"/>
        <v>-147300.48625721596</v>
      </c>
      <c r="J477" s="32">
        <f t="shared" si="48"/>
        <v>-5.7480862525065124E-2</v>
      </c>
    </row>
    <row r="478" spans="2:10" hidden="1" outlineLevel="1" x14ac:dyDescent="0.25">
      <c r="B478" s="24">
        <f>IF('RECAUDO 2015'!B450=3,'RECAUDO 2015'!A450,0)</f>
        <v>313006</v>
      </c>
      <c r="C478" s="25" t="str">
        <f>VLOOKUP(B478,'RECAUDO 2015'!$A$10:$D$854,3,FALSE)</f>
        <v xml:space="preserve">BELARCAZAR                                        </v>
      </c>
      <c r="D478" s="26">
        <f>IFERROR(VLOOKUP(B478,'RECAUDO 2014'!$A$10:$E$860,4,FALSE),0)</f>
        <v>1496300</v>
      </c>
      <c r="E478" s="26">
        <f>VLOOKUP(B478,'RECAUDO 2015'!$A$10:$D$854,4,FALSE)</f>
        <v>2218500</v>
      </c>
      <c r="F478" s="26">
        <f t="shared" si="44"/>
        <v>1697546.9752021749</v>
      </c>
      <c r="G478" s="26">
        <f t="shared" si="45"/>
        <v>722200</v>
      </c>
      <c r="H478" s="27">
        <f t="shared" si="46"/>
        <v>0.48265722114549225</v>
      </c>
      <c r="I478" s="26">
        <f t="shared" si="47"/>
        <v>520953.02479782514</v>
      </c>
      <c r="J478" s="27">
        <f t="shared" si="48"/>
        <v>0.30688577836603348</v>
      </c>
    </row>
    <row r="479" spans="2:10" hidden="1" outlineLevel="1" x14ac:dyDescent="0.25">
      <c r="B479" s="29">
        <f>IF('RECAUDO 2015'!B451=3,'RECAUDO 2015'!A451,0)</f>
        <v>312007</v>
      </c>
      <c r="C479" s="30" t="str">
        <f>VLOOKUP(B479,'RECAUDO 2015'!$A$10:$D$854,3,FALSE)</f>
        <v xml:space="preserve">LA CELIA                                          </v>
      </c>
      <c r="D479" s="31">
        <f>IFERROR(VLOOKUP(B479,'RECAUDO 2014'!$A$10:$E$860,4,FALSE),0)</f>
        <v>1635600</v>
      </c>
      <c r="E479" s="31">
        <f>VLOOKUP(B479,'RECAUDO 2015'!$A$10:$D$854,4,FALSE)</f>
        <v>2207200</v>
      </c>
      <c r="F479" s="31">
        <f t="shared" si="44"/>
        <v>1855582.3248283614</v>
      </c>
      <c r="G479" s="31">
        <f t="shared" si="45"/>
        <v>571600</v>
      </c>
      <c r="H479" s="32">
        <f t="shared" si="46"/>
        <v>0.34947419907067734</v>
      </c>
      <c r="I479" s="31">
        <f t="shared" si="47"/>
        <v>351617.67517163861</v>
      </c>
      <c r="J479" s="32">
        <f t="shared" si="48"/>
        <v>0.18949182176768287</v>
      </c>
    </row>
    <row r="480" spans="2:10" hidden="1" outlineLevel="1" x14ac:dyDescent="0.25">
      <c r="B480" s="24">
        <f>IF('RECAUDO 2015'!B452=3,'RECAUDO 2015'!A452,0)</f>
        <v>317022</v>
      </c>
      <c r="C480" s="25" t="str">
        <f>VLOOKUP(B480,'RECAUDO 2015'!$A$10:$D$854,3,FALSE)</f>
        <v xml:space="preserve">GUACHUCAL                                         </v>
      </c>
      <c r="D480" s="26">
        <f>IFERROR(VLOOKUP(B480,'RECAUDO 2014'!$A$10:$E$860,4,FALSE),0)</f>
        <v>1687900</v>
      </c>
      <c r="E480" s="26">
        <f>VLOOKUP(B480,'RECAUDO 2015'!$A$10:$D$854,4,FALSE)</f>
        <v>2205800</v>
      </c>
      <c r="F480" s="26">
        <f t="shared" si="44"/>
        <v>1914916.4869636777</v>
      </c>
      <c r="G480" s="26">
        <f t="shared" si="45"/>
        <v>517900</v>
      </c>
      <c r="H480" s="27">
        <f t="shared" si="46"/>
        <v>0.30683097339889809</v>
      </c>
      <c r="I480" s="26">
        <f t="shared" si="47"/>
        <v>290883.51303632231</v>
      </c>
      <c r="J480" s="27">
        <f t="shared" si="48"/>
        <v>0.15190402036673256</v>
      </c>
    </row>
    <row r="481" spans="2:10" hidden="1" outlineLevel="1" x14ac:dyDescent="0.25">
      <c r="B481" s="29">
        <f>IF('RECAUDO 2015'!B453=3,'RECAUDO 2015'!A453,0)</f>
        <v>312011</v>
      </c>
      <c r="C481" s="30" t="str">
        <f>VLOOKUP(B481,'RECAUDO 2015'!$A$10:$D$854,3,FALSE)</f>
        <v xml:space="preserve">PUEBLO RICO                                       </v>
      </c>
      <c r="D481" s="31">
        <f>IFERROR(VLOOKUP(B481,'RECAUDO 2014'!$A$10:$E$860,4,FALSE),0)</f>
        <v>1810100</v>
      </c>
      <c r="E481" s="31">
        <f>VLOOKUP(B481,'RECAUDO 2015'!$A$10:$D$854,4,FALSE)</f>
        <v>2174200</v>
      </c>
      <c r="F481" s="31">
        <f t="shared" si="44"/>
        <v>2053551.9480140726</v>
      </c>
      <c r="G481" s="31">
        <f t="shared" si="45"/>
        <v>364100</v>
      </c>
      <c r="H481" s="32">
        <f t="shared" si="46"/>
        <v>0.20114910778410033</v>
      </c>
      <c r="I481" s="31">
        <f t="shared" si="47"/>
        <v>120648.05198592739</v>
      </c>
      <c r="J481" s="32">
        <f t="shared" si="48"/>
        <v>5.8750913071667021E-2</v>
      </c>
    </row>
    <row r="482" spans="2:10" hidden="1" outlineLevel="1" x14ac:dyDescent="0.25">
      <c r="B482" s="24">
        <f>IF('RECAUDO 2015'!B454=3,'RECAUDO 2015'!A454,0)</f>
        <v>315017</v>
      </c>
      <c r="C482" s="25" t="str">
        <f>VLOOKUP(B482,'RECAUDO 2015'!$A$10:$D$854,3,FALSE)</f>
        <v xml:space="preserve">EL DOVIO                                          </v>
      </c>
      <c r="D482" s="26">
        <f>IFERROR(VLOOKUP(B482,'RECAUDO 2014'!$A$10:$E$860,4,FALSE),0)</f>
        <v>787900</v>
      </c>
      <c r="E482" s="26">
        <f>VLOOKUP(B482,'RECAUDO 2015'!$A$10:$D$854,4,FALSE)</f>
        <v>2100120</v>
      </c>
      <c r="F482" s="26">
        <f t="shared" si="44"/>
        <v>893869.71981674363</v>
      </c>
      <c r="G482" s="26">
        <f t="shared" si="45"/>
        <v>1312220</v>
      </c>
      <c r="H482" s="27">
        <f t="shared" si="46"/>
        <v>1.6654651605533699</v>
      </c>
      <c r="I482" s="26">
        <f t="shared" si="47"/>
        <v>1206250.2801832564</v>
      </c>
      <c r="J482" s="27">
        <f t="shared" si="48"/>
        <v>1.3494698986229841</v>
      </c>
    </row>
    <row r="483" spans="2:10" hidden="1" outlineLevel="1" x14ac:dyDescent="0.25">
      <c r="B483" s="29">
        <f>IF('RECAUDO 2015'!B455=3,'RECAUDO 2015'!A455,0)</f>
        <v>316009</v>
      </c>
      <c r="C483" s="30" t="str">
        <f>VLOOKUP(B483,'RECAUDO 2015'!$A$10:$D$854,3,FALSE)</f>
        <v xml:space="preserve">CALOTO                                            </v>
      </c>
      <c r="D483" s="31">
        <f>IFERROR(VLOOKUP(B483,'RECAUDO 2014'!$A$10:$E$860,4,FALSE),0)</f>
        <v>1624100</v>
      </c>
      <c r="E483" s="31">
        <f>VLOOKUP(B483,'RECAUDO 2015'!$A$10:$D$854,4,FALSE)</f>
        <v>2026400</v>
      </c>
      <c r="F483" s="31">
        <f t="shared" si="44"/>
        <v>1842535.6161370394</v>
      </c>
      <c r="G483" s="31">
        <f t="shared" si="45"/>
        <v>402300</v>
      </c>
      <c r="H483" s="32">
        <f t="shared" si="46"/>
        <v>0.24770642201834869</v>
      </c>
      <c r="I483" s="31">
        <f t="shared" si="47"/>
        <v>183864.38386296062</v>
      </c>
      <c r="J483" s="32">
        <f t="shared" si="48"/>
        <v>9.9788781423091777E-2</v>
      </c>
    </row>
    <row r="484" spans="2:10" hidden="1" outlineLevel="1" x14ac:dyDescent="0.25">
      <c r="B484" s="24">
        <f>IF('RECAUDO 2015'!B456=3,'RECAUDO 2015'!A456,0)</f>
        <v>314006</v>
      </c>
      <c r="C484" s="25" t="str">
        <f>VLOOKUP(B484,'RECAUDO 2015'!$A$10:$D$854,3,FALSE)</f>
        <v xml:space="preserve">CORDOBA                                           </v>
      </c>
      <c r="D484" s="26">
        <f>IFERROR(VLOOKUP(B484,'RECAUDO 2014'!$A$10:$E$860,4,FALSE),0)</f>
        <v>660400</v>
      </c>
      <c r="E484" s="26">
        <f>VLOOKUP(B484,'RECAUDO 2015'!$A$10:$D$854,4,FALSE)</f>
        <v>1965200</v>
      </c>
      <c r="F484" s="26">
        <f t="shared" si="44"/>
        <v>749221.42780426133</v>
      </c>
      <c r="G484" s="26">
        <f t="shared" si="45"/>
        <v>1304800</v>
      </c>
      <c r="H484" s="27">
        <f t="shared" si="46"/>
        <v>1.9757722592368263</v>
      </c>
      <c r="I484" s="26">
        <f t="shared" si="47"/>
        <v>1215978.5721957386</v>
      </c>
      <c r="J484" s="27">
        <f t="shared" si="48"/>
        <v>1.6229895823447009</v>
      </c>
    </row>
    <row r="485" spans="2:10" hidden="1" outlineLevel="1" x14ac:dyDescent="0.25">
      <c r="B485" s="29">
        <f>IF('RECAUDO 2015'!B457=3,'RECAUDO 2015'!A457,0)</f>
        <v>315016</v>
      </c>
      <c r="C485" s="30" t="str">
        <f>VLOOKUP(B485,'RECAUDO 2015'!$A$10:$D$854,3,FALSE)</f>
        <v xml:space="preserve">EL CAIRO                                          </v>
      </c>
      <c r="D485" s="31">
        <f>IFERROR(VLOOKUP(B485,'RECAUDO 2014'!$A$10:$E$860,4,FALSE),0)</f>
        <v>2225800</v>
      </c>
      <c r="E485" s="31">
        <f>VLOOKUP(B485,'RECAUDO 2015'!$A$10:$D$854,4,FALSE)</f>
        <v>1934000</v>
      </c>
      <c r="F485" s="31">
        <f t="shared" si="44"/>
        <v>2525162.1047951621</v>
      </c>
      <c r="G485" s="31">
        <f t="shared" si="45"/>
        <v>-291800</v>
      </c>
      <c r="H485" s="32">
        <f t="shared" si="46"/>
        <v>-0.13109893072153833</v>
      </c>
      <c r="I485" s="31">
        <f t="shared" si="47"/>
        <v>-591162.1047951621</v>
      </c>
      <c r="J485" s="32">
        <f t="shared" si="48"/>
        <v>-0.23410857610787583</v>
      </c>
    </row>
    <row r="486" spans="2:10" hidden="1" outlineLevel="1" x14ac:dyDescent="0.25">
      <c r="B486" s="24">
        <f>IF('RECAUDO 2015'!B458=3,'RECAUDO 2015'!A458,0)</f>
        <v>315037</v>
      </c>
      <c r="C486" s="25" t="str">
        <f>VLOOKUP(B486,'RECAUDO 2015'!$A$10:$D$854,3,FALSE)</f>
        <v xml:space="preserve">YOTOCO                                            </v>
      </c>
      <c r="D486" s="26">
        <f>IFERROR(VLOOKUP(B486,'RECAUDO 2014'!$A$10:$E$860,4,FALSE),0)</f>
        <v>2812600</v>
      </c>
      <c r="E486" s="26">
        <f>VLOOKUP(B486,'RECAUDO 2015'!$A$10:$D$854,4,FALSE)</f>
        <v>1920300</v>
      </c>
      <c r="F486" s="26">
        <f t="shared" si="44"/>
        <v>3190884.5969749629</v>
      </c>
      <c r="G486" s="26">
        <f t="shared" si="45"/>
        <v>-892300</v>
      </c>
      <c r="H486" s="27">
        <f t="shared" si="46"/>
        <v>-0.31725094218872218</v>
      </c>
      <c r="I486" s="26">
        <f t="shared" si="47"/>
        <v>-1270584.5969749629</v>
      </c>
      <c r="J486" s="27">
        <f t="shared" si="48"/>
        <v>-0.39819196162077075</v>
      </c>
    </row>
    <row r="487" spans="2:10" hidden="1" outlineLevel="1" x14ac:dyDescent="0.25">
      <c r="B487" s="29">
        <f>IF('RECAUDO 2015'!B459=3,'RECAUDO 2015'!A459,0)</f>
        <v>317025</v>
      </c>
      <c r="C487" s="30" t="str">
        <f>VLOOKUP(B487,'RECAUDO 2015'!$A$10:$D$854,3,FALSE)</f>
        <v xml:space="preserve">ILES                                              </v>
      </c>
      <c r="D487" s="31">
        <f>IFERROR(VLOOKUP(B487,'RECAUDO 2014'!$A$10:$E$860,4,FALSE),0)</f>
        <v>1618400</v>
      </c>
      <c r="E487" s="31">
        <f>VLOOKUP(B487,'RECAUDO 2015'!$A$10:$D$854,4,FALSE)</f>
        <v>1893000</v>
      </c>
      <c r="F487" s="31">
        <f t="shared" ref="F487:F554" si="49">D487*(1+$K$11)</f>
        <v>1836068.9866117756</v>
      </c>
      <c r="G487" s="31">
        <f t="shared" ref="G487:G554" si="50">E487-D487</f>
        <v>274600</v>
      </c>
      <c r="H487" s="32">
        <f t="shared" ref="H487:H554" si="51">IF(AND(D487=0,E487&gt;0),100%,IFERROR(E487/D487-1,0%))</f>
        <v>0.16967375185368261</v>
      </c>
      <c r="I487" s="31">
        <f t="shared" ref="I487:I554" si="52">E487-F487</f>
        <v>56931.013388224412</v>
      </c>
      <c r="J487" s="32">
        <f t="shared" ref="J487:J554" si="53">IF(AND(F487=0,E487&gt;0),100%,IFERROR(E487/F487-1,0%))</f>
        <v>3.1007012156598179E-2</v>
      </c>
    </row>
    <row r="488" spans="2:10" hidden="1" outlineLevel="1" x14ac:dyDescent="0.25">
      <c r="B488" s="24">
        <f>IF('RECAUDO 2015'!B460=3,'RECAUDO 2015'!A460,0)</f>
        <v>313024</v>
      </c>
      <c r="C488" s="25" t="str">
        <f>VLOOKUP(B488,'RECAUDO 2015'!$A$10:$D$854,3,FALSE)</f>
        <v xml:space="preserve">SAN JOSE DE RISARALDA                             </v>
      </c>
      <c r="D488" s="26">
        <f>IFERROR(VLOOKUP(B488,'RECAUDO 2014'!$A$10:$E$860,4,FALSE),0)</f>
        <v>1726800</v>
      </c>
      <c r="E488" s="26">
        <f>VLOOKUP(B488,'RECAUDO 2015'!$A$10:$D$854,4,FALSE)</f>
        <v>1881600</v>
      </c>
      <c r="F488" s="26">
        <f t="shared" si="49"/>
        <v>1959048.397232584</v>
      </c>
      <c r="G488" s="26">
        <f t="shared" si="50"/>
        <v>154800</v>
      </c>
      <c r="H488" s="27">
        <f t="shared" si="51"/>
        <v>8.9645587213342592E-2</v>
      </c>
      <c r="I488" s="26">
        <f t="shared" si="52"/>
        <v>-77448.397232583957</v>
      </c>
      <c r="J488" s="27">
        <f t="shared" si="53"/>
        <v>-3.9533682446023288E-2</v>
      </c>
    </row>
    <row r="489" spans="2:10" hidden="1" outlineLevel="1" x14ac:dyDescent="0.25">
      <c r="B489" s="29">
        <f>IF('RECAUDO 2015'!B461=3,'RECAUDO 2015'!A461,0)</f>
        <v>315055</v>
      </c>
      <c r="C489" s="30" t="str">
        <f>VLOOKUP(B489,'RECAUDO 2015'!$A$10:$D$854,3,FALSE)</f>
        <v xml:space="preserve">ULLOA                                             </v>
      </c>
      <c r="D489" s="31">
        <f>IFERROR(VLOOKUP(B489,'RECAUDO 2014'!$A$10:$E$860,4,FALSE),0)</f>
        <v>1454300</v>
      </c>
      <c r="E489" s="31">
        <f>VLOOKUP(B489,'RECAUDO 2015'!$A$10:$D$854,4,FALSE)</f>
        <v>1856700</v>
      </c>
      <c r="F489" s="31">
        <f t="shared" si="49"/>
        <v>1649898.1260686512</v>
      </c>
      <c r="G489" s="31">
        <f t="shared" si="50"/>
        <v>402400</v>
      </c>
      <c r="H489" s="32">
        <f t="shared" si="51"/>
        <v>0.27669669256687057</v>
      </c>
      <c r="I489" s="31">
        <f t="shared" si="52"/>
        <v>206801.87393134879</v>
      </c>
      <c r="J489" s="32">
        <f t="shared" si="53"/>
        <v>0.12534220789989781</v>
      </c>
    </row>
    <row r="490" spans="2:10" hidden="1" outlineLevel="1" x14ac:dyDescent="0.25">
      <c r="B490" s="24">
        <f>IF('RECAUDO 2015'!B462=3,'RECAUDO 2015'!A462,0)</f>
        <v>313028</v>
      </c>
      <c r="C490" s="25" t="str">
        <f>VLOOKUP(B490,'RECAUDO 2015'!$A$10:$D$854,3,FALSE)</f>
        <v xml:space="preserve">VITERBO                                           </v>
      </c>
      <c r="D490" s="26">
        <f>IFERROR(VLOOKUP(B490,'RECAUDO 2014'!$A$10:$E$860,4,FALSE),0)</f>
        <v>1025200</v>
      </c>
      <c r="E490" s="26">
        <f>VLOOKUP(B490,'RECAUDO 2015'!$A$10:$D$854,4,FALSE)</f>
        <v>1824300</v>
      </c>
      <c r="F490" s="26">
        <f t="shared" si="49"/>
        <v>1163085.7174211519</v>
      </c>
      <c r="G490" s="26">
        <f t="shared" si="50"/>
        <v>799100</v>
      </c>
      <c r="H490" s="27">
        <f t="shared" si="51"/>
        <v>0.77945766679672257</v>
      </c>
      <c r="I490" s="26">
        <f t="shared" si="52"/>
        <v>661214.28257884807</v>
      </c>
      <c r="J490" s="27">
        <f t="shared" si="53"/>
        <v>0.56850004490204165</v>
      </c>
    </row>
    <row r="491" spans="2:10" hidden="1" outlineLevel="1" x14ac:dyDescent="0.25">
      <c r="B491" s="29">
        <f>IF('RECAUDO 2015'!B463=3,'RECAUDO 2015'!A463,0)</f>
        <v>313021</v>
      </c>
      <c r="C491" s="30" t="str">
        <f>VLOOKUP(B491,'RECAUDO 2015'!$A$10:$D$854,3,FALSE)</f>
        <v xml:space="preserve">RISARALDA                                         </v>
      </c>
      <c r="D491" s="31">
        <f>IFERROR(VLOOKUP(B491,'RECAUDO 2014'!$A$10:$E$860,4,FALSE),0)</f>
        <v>541200</v>
      </c>
      <c r="E491" s="31">
        <f>VLOOKUP(B491,'RECAUDO 2015'!$A$10:$D$854,4,FALSE)</f>
        <v>1746200</v>
      </c>
      <c r="F491" s="31">
        <f t="shared" si="49"/>
        <v>613989.45597768971</v>
      </c>
      <c r="G491" s="31">
        <f t="shared" si="50"/>
        <v>1205000</v>
      </c>
      <c r="H491" s="32">
        <f t="shared" si="51"/>
        <v>2.2265336289726534</v>
      </c>
      <c r="I491" s="31">
        <f t="shared" si="52"/>
        <v>1132210.5440223103</v>
      </c>
      <c r="J491" s="32">
        <f t="shared" si="53"/>
        <v>1.844022780846339</v>
      </c>
    </row>
    <row r="492" spans="2:10" hidden="1" outlineLevel="1" x14ac:dyDescent="0.25">
      <c r="B492" s="24">
        <f>IF('RECAUDO 2015'!B464=3,'RECAUDO 2015'!A464,0)</f>
        <v>313011</v>
      </c>
      <c r="C492" s="25" t="str">
        <f>VLOOKUP(B492,'RECAUDO 2015'!$A$10:$D$854,3,FALSE)</f>
        <v xml:space="preserve">LA MERCED                                         </v>
      </c>
      <c r="D492" s="26">
        <f>IFERROR(VLOOKUP(B492,'RECAUDO 2014'!$A$10:$E$860,4,FALSE),0)</f>
        <v>292000</v>
      </c>
      <c r="E492" s="26">
        <f>VLOOKUP(B492,'RECAUDO 2015'!$A$10:$D$854,4,FALSE)</f>
        <v>1717300</v>
      </c>
      <c r="F492" s="26">
        <f t="shared" si="49"/>
        <v>331272.95111878304</v>
      </c>
      <c r="G492" s="26">
        <f t="shared" si="50"/>
        <v>1425300</v>
      </c>
      <c r="H492" s="27">
        <f t="shared" si="51"/>
        <v>4.8811643835616438</v>
      </c>
      <c r="I492" s="26">
        <f t="shared" si="52"/>
        <v>1386027.0488812169</v>
      </c>
      <c r="J492" s="27">
        <f t="shared" si="53"/>
        <v>4.1839427100833095</v>
      </c>
    </row>
    <row r="493" spans="2:10" hidden="1" outlineLevel="1" x14ac:dyDescent="0.25">
      <c r="B493" s="29">
        <f>IF('RECAUDO 2015'!B465=3,'RECAUDO 2015'!A465,0)</f>
        <v>316014</v>
      </c>
      <c r="C493" s="30" t="str">
        <f>VLOOKUP(B493,'RECAUDO 2015'!$A$10:$D$854,3,FALSE)</f>
        <v xml:space="preserve">EL TAMBO                                          </v>
      </c>
      <c r="D493" s="31">
        <f>IFERROR(VLOOKUP(B493,'RECAUDO 2014'!$A$10:$E$860,4,FALSE),0)</f>
        <v>750300</v>
      </c>
      <c r="E493" s="31">
        <f>VLOOKUP(B493,'RECAUDO 2015'!$A$10:$D$854,4,FALSE)</f>
        <v>1596600</v>
      </c>
      <c r="F493" s="31">
        <f t="shared" si="49"/>
        <v>851212.65487816068</v>
      </c>
      <c r="G493" s="31">
        <f t="shared" si="50"/>
        <v>846300</v>
      </c>
      <c r="H493" s="32">
        <f t="shared" si="51"/>
        <v>1.1279488204718113</v>
      </c>
      <c r="I493" s="31">
        <f t="shared" si="52"/>
        <v>745387.34512183932</v>
      </c>
      <c r="J493" s="32">
        <f t="shared" si="53"/>
        <v>0.87567700133467974</v>
      </c>
    </row>
    <row r="494" spans="2:10" hidden="1" outlineLevel="1" x14ac:dyDescent="0.25">
      <c r="B494" s="24">
        <f>IF('RECAUDO 2015'!B466=3,'RECAUDO 2015'!A466,0)</f>
        <v>315035</v>
      </c>
      <c r="C494" s="25" t="str">
        <f>VLOOKUP(B494,'RECAUDO 2015'!$A$10:$D$854,3,FALSE)</f>
        <v xml:space="preserve">VERSALLES                                         </v>
      </c>
      <c r="D494" s="26">
        <f>IFERROR(VLOOKUP(B494,'RECAUDO 2014'!$A$10:$E$860,4,FALSE),0)</f>
        <v>1132900</v>
      </c>
      <c r="E494" s="26">
        <f>VLOOKUP(B494,'RECAUDO 2015'!$A$10:$D$854,4,FALSE)</f>
        <v>1539400</v>
      </c>
      <c r="F494" s="26">
        <f t="shared" si="49"/>
        <v>1285270.9805564017</v>
      </c>
      <c r="G494" s="26">
        <f t="shared" si="50"/>
        <v>406500</v>
      </c>
      <c r="H494" s="27">
        <f t="shared" si="51"/>
        <v>0.3588136640480184</v>
      </c>
      <c r="I494" s="26">
        <f t="shared" si="52"/>
        <v>254129.01944359834</v>
      </c>
      <c r="J494" s="27">
        <f t="shared" si="53"/>
        <v>0.19772407787001023</v>
      </c>
    </row>
    <row r="495" spans="2:10" hidden="1" outlineLevel="1" x14ac:dyDescent="0.25">
      <c r="B495" s="29">
        <f>IF('RECAUDO 2015'!B467=3,'RECAUDO 2015'!A467,0)</f>
        <v>317023</v>
      </c>
      <c r="C495" s="30" t="str">
        <f>VLOOKUP(B495,'RECAUDO 2015'!$A$10:$D$854,3,FALSE)</f>
        <v xml:space="preserve">GUAITARILLA                                       </v>
      </c>
      <c r="D495" s="31">
        <f>IFERROR(VLOOKUP(B495,'RECAUDO 2014'!$A$10:$E$860,4,FALSE),0)</f>
        <v>1341300</v>
      </c>
      <c r="E495" s="31">
        <f>VLOOKUP(B495,'RECAUDO 2015'!$A$10:$D$854,4,FALSE)</f>
        <v>1517400</v>
      </c>
      <c r="F495" s="31">
        <f t="shared" si="49"/>
        <v>1521700.031971314</v>
      </c>
      <c r="G495" s="31">
        <f t="shared" si="50"/>
        <v>176100</v>
      </c>
      <c r="H495" s="32">
        <f t="shared" si="51"/>
        <v>0.13129053902929999</v>
      </c>
      <c r="I495" s="31">
        <f t="shared" si="52"/>
        <v>-4300.0319713139907</v>
      </c>
      <c r="J495" s="32">
        <f t="shared" si="53"/>
        <v>-2.8258078996972191E-3</v>
      </c>
    </row>
    <row r="496" spans="2:10" hidden="1" outlineLevel="1" x14ac:dyDescent="0.25">
      <c r="B496" s="24">
        <f>IF('RECAUDO 2015'!B468=3,'RECAUDO 2015'!A468,0)</f>
        <v>313019</v>
      </c>
      <c r="C496" s="25" t="str">
        <f>VLOOKUP(B496,'RECAUDO 2015'!$A$10:$D$854,3,FALSE)</f>
        <v xml:space="preserve">PENSILVANIA                                       </v>
      </c>
      <c r="D496" s="26">
        <f>IFERROR(VLOOKUP(B496,'RECAUDO 2014'!$A$10:$E$860,4,FALSE),0)</f>
        <v>934400</v>
      </c>
      <c r="E496" s="26">
        <f>VLOOKUP(B496,'RECAUDO 2015'!$A$10:$D$854,4,FALSE)</f>
        <v>1462700</v>
      </c>
      <c r="F496" s="26">
        <f t="shared" si="49"/>
        <v>1060073.4435801057</v>
      </c>
      <c r="G496" s="26">
        <f t="shared" si="50"/>
        <v>528300</v>
      </c>
      <c r="H496" s="27">
        <f t="shared" si="51"/>
        <v>0.56538955479452047</v>
      </c>
      <c r="I496" s="26">
        <f t="shared" si="52"/>
        <v>402626.55641989433</v>
      </c>
      <c r="J496" s="27">
        <f t="shared" si="53"/>
        <v>0.37981005831080372</v>
      </c>
    </row>
    <row r="497" spans="2:10" hidden="1" outlineLevel="1" x14ac:dyDescent="0.25">
      <c r="B497" s="29">
        <f>IF('RECAUDO 2015'!B469=3,'RECAUDO 2015'!A469,0)</f>
        <v>317042</v>
      </c>
      <c r="C497" s="30" t="str">
        <f>VLOOKUP(B497,'RECAUDO 2015'!$A$10:$D$854,3,FALSE)</f>
        <v xml:space="preserve">PUPIALES                                          </v>
      </c>
      <c r="D497" s="31">
        <f>IFERROR(VLOOKUP(B497,'RECAUDO 2014'!$A$10:$E$860,4,FALSE),0)</f>
        <v>1529000</v>
      </c>
      <c r="E497" s="31">
        <f>VLOOKUP(B497,'RECAUDO 2015'!$A$10:$D$854,4,FALSE)</f>
        <v>1429000</v>
      </c>
      <c r="F497" s="31">
        <f t="shared" si="49"/>
        <v>1734645.0077418468</v>
      </c>
      <c r="G497" s="31">
        <f t="shared" si="50"/>
        <v>-100000</v>
      </c>
      <c r="H497" s="32">
        <f t="shared" si="51"/>
        <v>-6.5402223675604998E-2</v>
      </c>
      <c r="I497" s="31">
        <f t="shared" si="52"/>
        <v>-305645.00774184684</v>
      </c>
      <c r="J497" s="32">
        <f t="shared" si="53"/>
        <v>-0.17620032132092212</v>
      </c>
    </row>
    <row r="498" spans="2:10" hidden="1" outlineLevel="1" x14ac:dyDescent="0.25">
      <c r="B498" s="24">
        <f>IF('RECAUDO 2015'!B470=3,'RECAUDO 2015'!A470,0)</f>
        <v>317048</v>
      </c>
      <c r="C498" s="25" t="str">
        <f>VLOOKUP(B498,'RECAUDO 2015'!$A$10:$D$854,3,FALSE)</f>
        <v xml:space="preserve">SAN PABLO                                         </v>
      </c>
      <c r="D498" s="26">
        <f>IFERROR(VLOOKUP(B498,'RECAUDO 2014'!$A$10:$E$860,4,FALSE),0)</f>
        <v>1395400</v>
      </c>
      <c r="E498" s="26">
        <f>VLOOKUP(B498,'RECAUDO 2015'!$A$10:$D$854,4,FALSE)</f>
        <v>1426000</v>
      </c>
      <c r="F498" s="26">
        <f t="shared" si="49"/>
        <v>1583076.2876409241</v>
      </c>
      <c r="G498" s="26">
        <f t="shared" si="50"/>
        <v>30600</v>
      </c>
      <c r="H498" s="27">
        <f t="shared" si="51"/>
        <v>2.1929195929482503E-2</v>
      </c>
      <c r="I498" s="26">
        <f t="shared" si="52"/>
        <v>-157076.2876409241</v>
      </c>
      <c r="J498" s="27">
        <f t="shared" si="53"/>
        <v>-9.922218459540999E-2</v>
      </c>
    </row>
    <row r="499" spans="2:10" hidden="1" outlineLevel="1" x14ac:dyDescent="0.25">
      <c r="B499" s="29">
        <f>IF('RECAUDO 2015'!B471=3,'RECAUDO 2015'!A471,0)</f>
        <v>317076</v>
      </c>
      <c r="C499" s="30" t="str">
        <f>VLOOKUP(B499,'RECAUDO 2015'!$A$10:$D$854,3,FALSE)</f>
        <v xml:space="preserve">LA LLANADA                                        </v>
      </c>
      <c r="D499" s="31">
        <f>IFERROR(VLOOKUP(B499,'RECAUDO 2014'!$A$10:$E$860,4,FALSE),0)</f>
        <v>495100</v>
      </c>
      <c r="E499" s="31">
        <f>VLOOKUP(B499,'RECAUDO 2015'!$A$10:$D$854,4,FALSE)</f>
        <v>1362900</v>
      </c>
      <c r="F499" s="31">
        <f t="shared" si="49"/>
        <v>561689.17157160782</v>
      </c>
      <c r="G499" s="31">
        <f t="shared" si="50"/>
        <v>867800</v>
      </c>
      <c r="H499" s="32">
        <f t="shared" si="51"/>
        <v>1.752777216723894</v>
      </c>
      <c r="I499" s="31">
        <f t="shared" si="52"/>
        <v>801210.82842839218</v>
      </c>
      <c r="J499" s="32">
        <f t="shared" si="53"/>
        <v>1.426430967480826</v>
      </c>
    </row>
    <row r="500" spans="2:10" hidden="1" outlineLevel="1" x14ac:dyDescent="0.25">
      <c r="B500" s="24">
        <f>IF('RECAUDO 2015'!B472=3,'RECAUDO 2015'!A472,0)</f>
        <v>313041</v>
      </c>
      <c r="C500" s="25" t="str">
        <f>VLOOKUP(B500,'RECAUDO 2015'!$A$10:$D$854,3,FALSE)</f>
        <v xml:space="preserve">CORREG.ARMA                                       </v>
      </c>
      <c r="D500" s="26">
        <f>IFERROR(VLOOKUP(B500,'RECAUDO 2014'!$A$10:$E$860,4,FALSE),0)</f>
        <v>805600</v>
      </c>
      <c r="E500" s="26">
        <f>VLOOKUP(B500,'RECAUDO 2015'!$A$10:$D$854,4,FALSE)</f>
        <v>1341900</v>
      </c>
      <c r="F500" s="26">
        <f t="shared" si="49"/>
        <v>913950.30623730004</v>
      </c>
      <c r="G500" s="26">
        <f t="shared" si="50"/>
        <v>536300</v>
      </c>
      <c r="H500" s="27">
        <f t="shared" si="51"/>
        <v>0.66571499503475673</v>
      </c>
      <c r="I500" s="26">
        <f t="shared" si="52"/>
        <v>427949.69376269996</v>
      </c>
      <c r="J500" s="27">
        <f t="shared" si="53"/>
        <v>0.46824175323552675</v>
      </c>
    </row>
    <row r="501" spans="2:10" hidden="1" outlineLevel="1" x14ac:dyDescent="0.25">
      <c r="B501" s="29">
        <f>IF('RECAUDO 2015'!B473=3,'RECAUDO 2015'!A473,0)</f>
        <v>317011</v>
      </c>
      <c r="C501" s="30" t="str">
        <f>VLOOKUP(B501,'RECAUDO 2015'!$A$10:$D$854,3,FALSE)</f>
        <v xml:space="preserve">CONSACA                                           </v>
      </c>
      <c r="D501" s="31">
        <f>IFERROR(VLOOKUP(B501,'RECAUDO 2014'!$A$10:$E$860,4,FALSE),0)</f>
        <v>778000</v>
      </c>
      <c r="E501" s="31">
        <f>VLOOKUP(B501,'RECAUDO 2015'!$A$10:$D$854,4,FALSE)</f>
        <v>1322700</v>
      </c>
      <c r="F501" s="31">
        <f t="shared" si="49"/>
        <v>882638.2053781274</v>
      </c>
      <c r="G501" s="31">
        <f t="shared" si="50"/>
        <v>544700</v>
      </c>
      <c r="H501" s="32">
        <f t="shared" si="51"/>
        <v>0.7001285347043702</v>
      </c>
      <c r="I501" s="31">
        <f t="shared" si="52"/>
        <v>440061.7946218726</v>
      </c>
      <c r="J501" s="32">
        <f t="shared" si="53"/>
        <v>0.49857551139353595</v>
      </c>
    </row>
    <row r="502" spans="2:10" hidden="1" outlineLevel="1" x14ac:dyDescent="0.25">
      <c r="B502" s="24">
        <f>IF('RECAUDO 2015'!B474=3,'RECAUDO 2015'!A474,0)</f>
        <v>316028</v>
      </c>
      <c r="C502" s="25" t="str">
        <f>VLOOKUP(B502,'RECAUDO 2015'!$A$10:$D$854,3,FALSE)</f>
        <v xml:space="preserve">PURACE COCONUCO                                   </v>
      </c>
      <c r="D502" s="26">
        <f>IFERROR(VLOOKUP(B502,'RECAUDO 2014'!$A$10:$E$860,4,FALSE),0)</f>
        <v>1972900</v>
      </c>
      <c r="E502" s="26">
        <f>VLOOKUP(B502,'RECAUDO 2015'!$A$10:$D$854,4,FALSE)</f>
        <v>1241100</v>
      </c>
      <c r="F502" s="26">
        <f t="shared" si="49"/>
        <v>2238247.9632268734</v>
      </c>
      <c r="G502" s="26">
        <f t="shared" si="50"/>
        <v>-731800</v>
      </c>
      <c r="H502" s="27">
        <f t="shared" si="51"/>
        <v>-0.37092604794971873</v>
      </c>
      <c r="I502" s="26">
        <f t="shared" si="52"/>
        <v>-997147.96322687343</v>
      </c>
      <c r="J502" s="27">
        <f t="shared" si="53"/>
        <v>-0.44550379565152787</v>
      </c>
    </row>
    <row r="503" spans="2:10" hidden="1" outlineLevel="1" x14ac:dyDescent="0.25">
      <c r="B503" s="29">
        <f>IF('RECAUDO 2015'!B475=3,'RECAUDO 2015'!A475,0)</f>
        <v>317010</v>
      </c>
      <c r="C503" s="30" t="str">
        <f>VLOOKUP(B503,'RECAUDO 2015'!$A$10:$D$854,3,FALSE)</f>
        <v xml:space="preserve">CUMBITARA                                         </v>
      </c>
      <c r="D503" s="31">
        <f>IFERROR(VLOOKUP(B503,'RECAUDO 2014'!$A$10:$E$860,4,FALSE),0)</f>
        <v>1002900</v>
      </c>
      <c r="E503" s="31">
        <f>VLOOKUP(B503,'RECAUDO 2015'!$A$10:$D$854,4,FALSE)</f>
        <v>1227600</v>
      </c>
      <c r="F503" s="31">
        <f t="shared" si="49"/>
        <v>1137786.4475240668</v>
      </c>
      <c r="G503" s="31">
        <f t="shared" si="50"/>
        <v>224700</v>
      </c>
      <c r="H503" s="32">
        <f t="shared" si="51"/>
        <v>0.22405025426263836</v>
      </c>
      <c r="I503" s="31">
        <f t="shared" si="52"/>
        <v>89813.552475933218</v>
      </c>
      <c r="J503" s="32">
        <f t="shared" si="53"/>
        <v>7.8937091113518099E-2</v>
      </c>
    </row>
    <row r="504" spans="2:10" hidden="1" outlineLevel="1" x14ac:dyDescent="0.25">
      <c r="B504" s="24">
        <f>IF('RECAUDO 2015'!B476=3,'RECAUDO 2015'!A476,0)</f>
        <v>313009</v>
      </c>
      <c r="C504" s="25" t="str">
        <f>VLOOKUP(B504,'RECAUDO 2015'!$A$10:$D$854,3,FALSE)</f>
        <v xml:space="preserve">FILADELFIA                                        </v>
      </c>
      <c r="D504" s="26">
        <f>IFERROR(VLOOKUP(B504,'RECAUDO 2014'!$A$10:$E$860,4,FALSE),0)</f>
        <v>990500</v>
      </c>
      <c r="E504" s="26">
        <f>VLOOKUP(B504,'RECAUDO 2015'!$A$10:$D$854,4,FALSE)</f>
        <v>1207300</v>
      </c>
      <c r="F504" s="26">
        <f t="shared" si="49"/>
        <v>1123718.692065598</v>
      </c>
      <c r="G504" s="26">
        <f t="shared" si="50"/>
        <v>216800</v>
      </c>
      <c r="H504" s="27">
        <f t="shared" si="51"/>
        <v>0.218879353861686</v>
      </c>
      <c r="I504" s="26">
        <f t="shared" si="52"/>
        <v>83581.307934402023</v>
      </c>
      <c r="J504" s="27">
        <f t="shared" si="53"/>
        <v>7.4379209427196225E-2</v>
      </c>
    </row>
    <row r="505" spans="2:10" hidden="1" outlineLevel="1" x14ac:dyDescent="0.25">
      <c r="B505" s="29">
        <f>IF('RECAUDO 2015'!B477=3,'RECAUDO 2015'!A477,0)</f>
        <v>316021</v>
      </c>
      <c r="C505" s="30" t="str">
        <f>VLOOKUP(B505,'RECAUDO 2015'!$A$10:$D$854,3,FALSE)</f>
        <v xml:space="preserve">MERCADERES                                        </v>
      </c>
      <c r="D505" s="31">
        <f>IFERROR(VLOOKUP(B505,'RECAUDO 2014'!$A$10:$E$860,4,FALSE),0)</f>
        <v>1370100</v>
      </c>
      <c r="E505" s="31">
        <f>VLOOKUP(B505,'RECAUDO 2015'!$A$10:$D$854,4,FALSE)</f>
        <v>1197000</v>
      </c>
      <c r="F505" s="31">
        <f t="shared" si="49"/>
        <v>1554373.5285200158</v>
      </c>
      <c r="G505" s="31">
        <f t="shared" si="50"/>
        <v>-173100</v>
      </c>
      <c r="H505" s="32">
        <f t="shared" si="51"/>
        <v>-0.12634114298226407</v>
      </c>
      <c r="I505" s="31">
        <f t="shared" si="52"/>
        <v>-357373.52852001577</v>
      </c>
      <c r="J505" s="32">
        <f t="shared" si="53"/>
        <v>-0.22991483190033868</v>
      </c>
    </row>
    <row r="506" spans="2:10" hidden="1" outlineLevel="1" x14ac:dyDescent="0.25">
      <c r="B506" s="24">
        <f>IF('RECAUDO 2015'!B478=3,'RECAUDO 2015'!A478,0)</f>
        <v>315002</v>
      </c>
      <c r="C506" s="25" t="str">
        <f>VLOOKUP(B506,'RECAUDO 2015'!$A$10:$D$854,3,FALSE)</f>
        <v xml:space="preserve">ARGELIA                                           </v>
      </c>
      <c r="D506" s="26">
        <f>IFERROR(VLOOKUP(B506,'RECAUDO 2014'!$A$10:$E$860,4,FALSE),0)</f>
        <v>897800</v>
      </c>
      <c r="E506" s="26">
        <f>VLOOKUP(B506,'RECAUDO 2015'!$A$10:$D$854,4,FALSE)</f>
        <v>1194400</v>
      </c>
      <c r="F506" s="26">
        <f t="shared" si="49"/>
        <v>1018550.8750494637</v>
      </c>
      <c r="G506" s="26">
        <f t="shared" si="50"/>
        <v>296600</v>
      </c>
      <c r="H506" s="27">
        <f t="shared" si="51"/>
        <v>0.33036310982401429</v>
      </c>
      <c r="I506" s="26">
        <f t="shared" si="52"/>
        <v>175849.12495053629</v>
      </c>
      <c r="J506" s="27">
        <f t="shared" si="53"/>
        <v>0.1726463834631693</v>
      </c>
    </row>
    <row r="507" spans="2:10" hidden="1" outlineLevel="1" x14ac:dyDescent="0.25">
      <c r="B507" s="29">
        <f>IF('RECAUDO 2015'!B479=3,'RECAUDO 2015'!A479,0)</f>
        <v>313023</v>
      </c>
      <c r="C507" s="30" t="str">
        <f>VLOOKUP(B507,'RECAUDO 2015'!$A$10:$D$854,3,FALSE)</f>
        <v xml:space="preserve">SAMANA                                            </v>
      </c>
      <c r="D507" s="31">
        <f>IFERROR(VLOOKUP(B507,'RECAUDO 2014'!$A$10:$E$860,4,FALSE),0)</f>
        <v>1119000</v>
      </c>
      <c r="E507" s="31">
        <f>VLOOKUP(B507,'RECAUDO 2015'!$A$10:$D$854,4,FALSE)</f>
        <v>1188500</v>
      </c>
      <c r="F507" s="31">
        <f t="shared" si="49"/>
        <v>1269501.4804860214</v>
      </c>
      <c r="G507" s="31">
        <f t="shared" si="50"/>
        <v>69500</v>
      </c>
      <c r="H507" s="32">
        <f t="shared" si="51"/>
        <v>6.210902591599643E-2</v>
      </c>
      <c r="I507" s="31">
        <f t="shared" si="52"/>
        <v>-81001.480486021377</v>
      </c>
      <c r="J507" s="32">
        <f t="shared" si="53"/>
        <v>-6.380573928516442E-2</v>
      </c>
    </row>
    <row r="508" spans="2:10" hidden="1" outlineLevel="1" x14ac:dyDescent="0.25">
      <c r="B508" s="24">
        <f>IF('RECAUDO 2015'!B480=3,'RECAUDO 2015'!A480,0)</f>
        <v>314003</v>
      </c>
      <c r="C508" s="25" t="str">
        <f>VLOOKUP(B508,'RECAUDO 2015'!$A$10:$D$854,3,FALSE)</f>
        <v xml:space="preserve">BUENAVISTA                                        </v>
      </c>
      <c r="D508" s="26">
        <f>IFERROR(VLOOKUP(B508,'RECAUDO 2014'!$A$10:$E$860,4,FALSE),0)</f>
        <v>900300</v>
      </c>
      <c r="E508" s="26">
        <f>VLOOKUP(B508,'RECAUDO 2015'!$A$10:$D$854,4,FALSE)</f>
        <v>1167900</v>
      </c>
      <c r="F508" s="26">
        <f t="shared" si="49"/>
        <v>1021387.1160693163</v>
      </c>
      <c r="G508" s="26">
        <f t="shared" si="50"/>
        <v>267600</v>
      </c>
      <c r="H508" s="27">
        <f t="shared" si="51"/>
        <v>0.29723425524825053</v>
      </c>
      <c r="I508" s="26">
        <f t="shared" si="52"/>
        <v>146512.88393068372</v>
      </c>
      <c r="J508" s="27">
        <f t="shared" si="53"/>
        <v>0.14344500887628264</v>
      </c>
    </row>
    <row r="509" spans="2:10" hidden="1" outlineLevel="1" x14ac:dyDescent="0.25">
      <c r="B509" s="29">
        <f>IF('RECAUDO 2015'!B481=3,'RECAUDO 2015'!A481,0)</f>
        <v>317075</v>
      </c>
      <c r="C509" s="30" t="str">
        <f>VLOOKUP(B509,'RECAUDO 2015'!$A$10:$D$854,3,FALSE)</f>
        <v xml:space="preserve">YACUANQUER                                        </v>
      </c>
      <c r="D509" s="31">
        <f>IFERROR(VLOOKUP(B509,'RECAUDO 2014'!$A$10:$E$860,4,FALSE),0)</f>
        <v>503700</v>
      </c>
      <c r="E509" s="31">
        <f>VLOOKUP(B509,'RECAUDO 2015'!$A$10:$D$854,4,FALSE)</f>
        <v>1163500</v>
      </c>
      <c r="F509" s="31">
        <f t="shared" si="49"/>
        <v>571445.84067990072</v>
      </c>
      <c r="G509" s="31">
        <f t="shared" si="50"/>
        <v>659800</v>
      </c>
      <c r="H509" s="32">
        <f t="shared" si="51"/>
        <v>1.3099066904903713</v>
      </c>
      <c r="I509" s="31">
        <f t="shared" si="52"/>
        <v>592054.15932009928</v>
      </c>
      <c r="J509" s="32">
        <f t="shared" si="53"/>
        <v>1.0360634677394431</v>
      </c>
    </row>
    <row r="510" spans="2:10" hidden="1" outlineLevel="1" x14ac:dyDescent="0.25">
      <c r="B510" s="24">
        <f>IF('RECAUDO 2015'!B482=3,'RECAUDO 2015'!A482,0)</f>
        <v>316033</v>
      </c>
      <c r="C510" s="25" t="str">
        <f>VLOOKUP(B510,'RECAUDO 2015'!$A$10:$D$854,3,FALSE)</f>
        <v xml:space="preserve">SILVIA                                            </v>
      </c>
      <c r="D510" s="26">
        <f>IFERROR(VLOOKUP(B510,'RECAUDO 2014'!$A$10:$E$860,4,FALSE),0)</f>
        <v>859500</v>
      </c>
      <c r="E510" s="26">
        <f>VLOOKUP(B510,'RECAUDO 2015'!$A$10:$D$854,4,FALSE)</f>
        <v>1155900</v>
      </c>
      <c r="F510" s="26">
        <f t="shared" si="49"/>
        <v>975099.662625322</v>
      </c>
      <c r="G510" s="26">
        <f t="shared" si="50"/>
        <v>296400</v>
      </c>
      <c r="H510" s="27">
        <f t="shared" si="51"/>
        <v>0.34485165794066308</v>
      </c>
      <c r="I510" s="26">
        <f t="shared" si="52"/>
        <v>180800.337374678</v>
      </c>
      <c r="J510" s="27">
        <f t="shared" si="53"/>
        <v>0.18541729046228772</v>
      </c>
    </row>
    <row r="511" spans="2:10" hidden="1" outlineLevel="1" x14ac:dyDescent="0.25">
      <c r="B511" s="29">
        <f>IF('RECAUDO 2015'!B483=3,'RECAUDO 2015'!A483,0)</f>
        <v>317068</v>
      </c>
      <c r="C511" s="30" t="str">
        <f>VLOOKUP(B511,'RECAUDO 2015'!$A$10:$D$854,3,FALSE)</f>
        <v>EL PEÑOL</v>
      </c>
      <c r="D511" s="31">
        <f>IFERROR(VLOOKUP(B511,'RECAUDO 2014'!$A$10:$E$860,4,FALSE),0)</f>
        <v>1069100</v>
      </c>
      <c r="E511" s="31">
        <f>VLOOKUP(B511,'RECAUDO 2015'!$A$10:$D$854,4,FALSE)</f>
        <v>1067700</v>
      </c>
      <c r="F511" s="31">
        <f t="shared" si="49"/>
        <v>1212890.1097297636</v>
      </c>
      <c r="G511" s="31">
        <f t="shared" si="50"/>
        <v>-1400</v>
      </c>
      <c r="H511" s="32">
        <f t="shared" si="51"/>
        <v>-1.3095126742119767E-3</v>
      </c>
      <c r="I511" s="31">
        <f t="shared" si="52"/>
        <v>-145190.10972976359</v>
      </c>
      <c r="J511" s="32">
        <f t="shared" si="53"/>
        <v>-0.11970590621941213</v>
      </c>
    </row>
    <row r="512" spans="2:10" hidden="1" outlineLevel="1" x14ac:dyDescent="0.25">
      <c r="B512" s="24">
        <f>IF('RECAUDO 2015'!B484=3,'RECAUDO 2015'!A484,0)</f>
        <v>317024</v>
      </c>
      <c r="C512" s="25" t="str">
        <f>VLOOKUP(B512,'RECAUDO 2015'!$A$10:$D$854,3,FALSE)</f>
        <v xml:space="preserve">GUALMANTAN                                        </v>
      </c>
      <c r="D512" s="26">
        <f>IFERROR(VLOOKUP(B512,'RECAUDO 2014'!$A$10:$E$860,4,FALSE),0)</f>
        <v>885500</v>
      </c>
      <c r="E512" s="26">
        <f>VLOOKUP(B512,'RECAUDO 2015'!$A$10:$D$854,4,FALSE)</f>
        <v>1025100</v>
      </c>
      <c r="F512" s="26">
        <f t="shared" si="49"/>
        <v>1004596.569231789</v>
      </c>
      <c r="G512" s="26">
        <f t="shared" si="50"/>
        <v>139600</v>
      </c>
      <c r="H512" s="27">
        <f t="shared" si="51"/>
        <v>0.15765104460756629</v>
      </c>
      <c r="I512" s="26">
        <f t="shared" si="52"/>
        <v>20503.430768211023</v>
      </c>
      <c r="J512" s="27">
        <f t="shared" si="53"/>
        <v>2.0409616552732102E-2</v>
      </c>
    </row>
    <row r="513" spans="2:10" hidden="1" outlineLevel="1" x14ac:dyDescent="0.25">
      <c r="B513" s="29">
        <f>IF('RECAUDO 2015'!B485=3,'RECAUDO 2015'!A485,0)</f>
        <v>317019</v>
      </c>
      <c r="C513" s="30" t="str">
        <f>VLOOKUP(B513,'RECAUDO 2015'!$A$10:$D$854,3,FALSE)</f>
        <v xml:space="preserve">EL TAMBO                                          </v>
      </c>
      <c r="D513" s="31">
        <f>IFERROR(VLOOKUP(B513,'RECAUDO 2014'!$A$10:$E$860,4,FALSE),0)</f>
        <v>862800</v>
      </c>
      <c r="E513" s="31">
        <f>VLOOKUP(B513,'RECAUDO 2015'!$A$10:$D$854,4,FALSE)</f>
        <v>1023900</v>
      </c>
      <c r="F513" s="31">
        <f t="shared" si="49"/>
        <v>978843.50077152741</v>
      </c>
      <c r="G513" s="31">
        <f t="shared" si="50"/>
        <v>161100</v>
      </c>
      <c r="H513" s="32">
        <f t="shared" si="51"/>
        <v>0.18671766342141871</v>
      </c>
      <c r="I513" s="31">
        <f t="shared" si="52"/>
        <v>45056.499228472589</v>
      </c>
      <c r="J513" s="32">
        <f t="shared" si="53"/>
        <v>4.6030340082923393E-2</v>
      </c>
    </row>
    <row r="514" spans="2:10" hidden="1" outlineLevel="1" x14ac:dyDescent="0.25">
      <c r="B514" s="24">
        <f>IF('RECAUDO 2015'!B486=3,'RECAUDO 2015'!A486,0)</f>
        <v>313013</v>
      </c>
      <c r="C514" s="25" t="str">
        <f>VLOOKUP(B514,'RECAUDO 2015'!$A$10:$D$854,3,FALSE)</f>
        <v xml:space="preserve">MARMATO                                           </v>
      </c>
      <c r="D514" s="26">
        <f>IFERROR(VLOOKUP(B514,'RECAUDO 2014'!$A$10:$E$860,4,FALSE),0)</f>
        <v>352600</v>
      </c>
      <c r="E514" s="26">
        <f>VLOOKUP(B514,'RECAUDO 2015'!$A$10:$D$854,4,FALSE)</f>
        <v>904100</v>
      </c>
      <c r="F514" s="26">
        <f t="shared" si="49"/>
        <v>400023.43344000995</v>
      </c>
      <c r="G514" s="26">
        <f t="shared" si="50"/>
        <v>551500</v>
      </c>
      <c r="H514" s="27">
        <f t="shared" si="51"/>
        <v>1.5640952921157116</v>
      </c>
      <c r="I514" s="26">
        <f t="shared" si="52"/>
        <v>504076.56655999005</v>
      </c>
      <c r="J514" s="27">
        <f t="shared" si="53"/>
        <v>1.2601175941748539</v>
      </c>
    </row>
    <row r="515" spans="2:10" hidden="1" outlineLevel="1" x14ac:dyDescent="0.25">
      <c r="B515" s="29">
        <f>IF('RECAUDO 2015'!B487=3,'RECAUDO 2015'!A487,0)</f>
        <v>317003</v>
      </c>
      <c r="C515" s="30" t="str">
        <f>VLOOKUP(B515,'RECAUDO 2015'!$A$10:$D$854,3,FALSE)</f>
        <v xml:space="preserve">ANCUYA                                            </v>
      </c>
      <c r="D515" s="31">
        <f>IFERROR(VLOOKUP(B515,'RECAUDO 2014'!$A$10:$E$860,4,FALSE),0)</f>
        <v>770400</v>
      </c>
      <c r="E515" s="31">
        <f>VLOOKUP(B515,'RECAUDO 2015'!$A$10:$D$854,4,FALSE)</f>
        <v>834500</v>
      </c>
      <c r="F515" s="31">
        <f t="shared" si="49"/>
        <v>874016.03267777548</v>
      </c>
      <c r="G515" s="31">
        <f t="shared" si="50"/>
        <v>64100</v>
      </c>
      <c r="H515" s="32">
        <f t="shared" si="51"/>
        <v>8.3203530633437106E-2</v>
      </c>
      <c r="I515" s="31">
        <f t="shared" si="52"/>
        <v>-39516.032677775482</v>
      </c>
      <c r="J515" s="32">
        <f t="shared" si="53"/>
        <v>-4.5212022663597917E-2</v>
      </c>
    </row>
    <row r="516" spans="2:10" hidden="1" outlineLevel="1" x14ac:dyDescent="0.25">
      <c r="B516" s="24">
        <f>IF('RECAUDO 2015'!B488=3,'RECAUDO 2015'!A488,0)</f>
        <v>313014</v>
      </c>
      <c r="C516" s="25" t="str">
        <f>VLOOKUP(B516,'RECAUDO 2015'!$A$10:$D$854,3,FALSE)</f>
        <v xml:space="preserve">MARQUETALIA                                       </v>
      </c>
      <c r="D516" s="26">
        <f>IFERROR(VLOOKUP(B516,'RECAUDO 2014'!$A$10:$E$860,4,FALSE),0)</f>
        <v>622300</v>
      </c>
      <c r="E516" s="26">
        <f>VLOOKUP(B516,'RECAUDO 2015'!$A$10:$D$854,4,FALSE)</f>
        <v>823800</v>
      </c>
      <c r="F516" s="26">
        <f t="shared" si="49"/>
        <v>705997.11466170778</v>
      </c>
      <c r="G516" s="26">
        <f t="shared" si="50"/>
        <v>201500</v>
      </c>
      <c r="H516" s="27">
        <f t="shared" si="51"/>
        <v>0.32379881086292794</v>
      </c>
      <c r="I516" s="26">
        <f t="shared" si="52"/>
        <v>117802.88533829222</v>
      </c>
      <c r="J516" s="27">
        <f t="shared" si="53"/>
        <v>0.16686029289898685</v>
      </c>
    </row>
    <row r="517" spans="2:10" hidden="1" outlineLevel="1" x14ac:dyDescent="0.25">
      <c r="B517" s="29">
        <f>IF('RECAUDO 2015'!B489=3,'RECAUDO 2015'!A489,0)</f>
        <v>317006</v>
      </c>
      <c r="C517" s="30" t="str">
        <f>VLOOKUP(B517,'RECAUDO 2015'!$A$10:$D$854,3,FALSE)</f>
        <v xml:space="preserve">BELEN                                             </v>
      </c>
      <c r="D517" s="31">
        <f>IFERROR(VLOOKUP(B517,'RECAUDO 2014'!$A$10:$E$860,4,FALSE),0)</f>
        <v>648700</v>
      </c>
      <c r="E517" s="31">
        <f>VLOOKUP(B517,'RECAUDO 2015'!$A$10:$D$854,4,FALSE)</f>
        <v>811500</v>
      </c>
      <c r="F517" s="31">
        <f t="shared" si="49"/>
        <v>735947.81983135117</v>
      </c>
      <c r="G517" s="31">
        <f t="shared" si="50"/>
        <v>162800</v>
      </c>
      <c r="H517" s="32">
        <f t="shared" si="51"/>
        <v>0.25096346539232317</v>
      </c>
      <c r="I517" s="31">
        <f t="shared" si="52"/>
        <v>75552.180168648832</v>
      </c>
      <c r="J517" s="32">
        <f t="shared" si="53"/>
        <v>0.10265969696868216</v>
      </c>
    </row>
    <row r="518" spans="2:10" hidden="1" outlineLevel="1" x14ac:dyDescent="0.25">
      <c r="B518" s="24">
        <f>IF('RECAUDO 2015'!B490=3,'RECAUDO 2015'!A490,0)</f>
        <v>317043</v>
      </c>
      <c r="C518" s="25" t="str">
        <f>VLOOKUP(B518,'RECAUDO 2015'!$A$10:$D$854,3,FALSE)</f>
        <v xml:space="preserve">RICAURTE                                          </v>
      </c>
      <c r="D518" s="26">
        <f>IFERROR(VLOOKUP(B518,'RECAUDO 2014'!$A$10:$E$860,4,FALSE),0)</f>
        <v>434400</v>
      </c>
      <c r="E518" s="26">
        <f>VLOOKUP(B518,'RECAUDO 2015'!$A$10:$D$854,4,FALSE)</f>
        <v>811500</v>
      </c>
      <c r="F518" s="26">
        <f t="shared" si="49"/>
        <v>492825.23960958683</v>
      </c>
      <c r="G518" s="26">
        <f t="shared" si="50"/>
        <v>377100</v>
      </c>
      <c r="H518" s="27">
        <f t="shared" si="51"/>
        <v>0.86809392265193375</v>
      </c>
      <c r="I518" s="26">
        <f t="shared" si="52"/>
        <v>318674.76039041317</v>
      </c>
      <c r="J518" s="27">
        <f t="shared" si="53"/>
        <v>0.64662832740235743</v>
      </c>
    </row>
    <row r="519" spans="2:10" hidden="1" outlineLevel="1" x14ac:dyDescent="0.25">
      <c r="B519" s="29">
        <f>IF('RECAUDO 2015'!B491=3,'RECAUDO 2015'!A491,0)</f>
        <v>317046</v>
      </c>
      <c r="C519" s="30" t="str">
        <f>VLOOKUP(B519,'RECAUDO 2015'!$A$10:$D$854,3,FALSE)</f>
        <v xml:space="preserve">SAN JOSE DE ALBAN                                 </v>
      </c>
      <c r="D519" s="31">
        <f>IFERROR(VLOOKUP(B519,'RECAUDO 2014'!$A$10:$E$860,4,FALSE),0)</f>
        <v>308600</v>
      </c>
      <c r="E519" s="31">
        <f>VLOOKUP(B519,'RECAUDO 2015'!$A$10:$D$854,4,FALSE)</f>
        <v>717600</v>
      </c>
      <c r="F519" s="31">
        <f t="shared" si="49"/>
        <v>350105.59149060427</v>
      </c>
      <c r="G519" s="31">
        <f t="shared" si="50"/>
        <v>409000</v>
      </c>
      <c r="H519" s="32">
        <f t="shared" si="51"/>
        <v>1.3253402462734933</v>
      </c>
      <c r="I519" s="31">
        <f t="shared" si="52"/>
        <v>367494.40850939573</v>
      </c>
      <c r="J519" s="32">
        <f t="shared" si="53"/>
        <v>1.0496673501978564</v>
      </c>
    </row>
    <row r="520" spans="2:10" hidden="1" outlineLevel="1" x14ac:dyDescent="0.25">
      <c r="B520" s="24">
        <f>IF('RECAUDO 2015'!B492=3,'RECAUDO 2015'!A492,0)</f>
        <v>317032</v>
      </c>
      <c r="C520" s="25" t="str">
        <f>VLOOKUP(B520,'RECAUDO 2015'!$A$10:$D$854,3,FALSE)</f>
        <v xml:space="preserve">LINARES                                           </v>
      </c>
      <c r="D520" s="26">
        <f>IFERROR(VLOOKUP(B520,'RECAUDO 2014'!$A$10:$E$860,4,FALSE),0)</f>
        <v>770000</v>
      </c>
      <c r="E520" s="26">
        <f>VLOOKUP(B520,'RECAUDO 2015'!$A$10:$D$854,4,FALSE)</f>
        <v>657200</v>
      </c>
      <c r="F520" s="26">
        <f t="shared" si="49"/>
        <v>873562.23411459906</v>
      </c>
      <c r="G520" s="26">
        <f t="shared" si="50"/>
        <v>-112800</v>
      </c>
      <c r="H520" s="27">
        <f t="shared" si="51"/>
        <v>-0.14649350649350645</v>
      </c>
      <c r="I520" s="26">
        <f t="shared" si="52"/>
        <v>-216362.23411459906</v>
      </c>
      <c r="J520" s="27">
        <f t="shared" si="53"/>
        <v>-0.24767809969932308</v>
      </c>
    </row>
    <row r="521" spans="2:10" hidden="1" outlineLevel="1" x14ac:dyDescent="0.25">
      <c r="B521" s="29">
        <f>IF('RECAUDO 2015'!B493=3,'RECAUDO 2015'!A493,0)</f>
        <v>316035</v>
      </c>
      <c r="C521" s="30" t="str">
        <f>VLOOKUP(B521,'RECAUDO 2015'!$A$10:$D$854,3,FALSE)</f>
        <v xml:space="preserve">SUAREZ                                            </v>
      </c>
      <c r="D521" s="31">
        <f>IFERROR(VLOOKUP(B521,'RECAUDO 2014'!$A$10:$E$860,4,FALSE),0)</f>
        <v>604300</v>
      </c>
      <c r="E521" s="31">
        <f>VLOOKUP(B521,'RECAUDO 2015'!$A$10:$D$854,4,FALSE)</f>
        <v>651600</v>
      </c>
      <c r="F521" s="31">
        <f t="shared" si="49"/>
        <v>685576.17931876914</v>
      </c>
      <c r="G521" s="31">
        <f t="shared" si="50"/>
        <v>47300</v>
      </c>
      <c r="H521" s="32">
        <f t="shared" si="51"/>
        <v>7.8272381267582292E-2</v>
      </c>
      <c r="I521" s="31">
        <f t="shared" si="52"/>
        <v>-33976.179318769136</v>
      </c>
      <c r="J521" s="32">
        <f t="shared" si="53"/>
        <v>-4.9558576192845538E-2</v>
      </c>
    </row>
    <row r="522" spans="2:10" hidden="1" outlineLevel="1" x14ac:dyDescent="0.25">
      <c r="B522" s="24">
        <f>IF('RECAUDO 2015'!B494=3,'RECAUDO 2015'!A494,0)</f>
        <v>316016</v>
      </c>
      <c r="C522" s="25" t="str">
        <f>VLOOKUP(B522,'RECAUDO 2015'!$A$10:$D$854,3,FALSE)</f>
        <v xml:space="preserve">INZA                                              </v>
      </c>
      <c r="D522" s="26">
        <f>IFERROR(VLOOKUP(B522,'RECAUDO 2014'!$A$10:$E$860,4,FALSE),0)</f>
        <v>463300</v>
      </c>
      <c r="E522" s="26">
        <f>VLOOKUP(B522,'RECAUDO 2015'!$A$10:$D$854,4,FALSE)</f>
        <v>649300</v>
      </c>
      <c r="F522" s="26">
        <f t="shared" si="49"/>
        <v>525612.18579908286</v>
      </c>
      <c r="G522" s="26">
        <f t="shared" si="50"/>
        <v>186000</v>
      </c>
      <c r="H522" s="27">
        <f t="shared" si="51"/>
        <v>0.4014677314914743</v>
      </c>
      <c r="I522" s="26">
        <f t="shared" si="52"/>
        <v>123687.81420091714</v>
      </c>
      <c r="J522" s="27">
        <f t="shared" si="53"/>
        <v>0.23532143573284126</v>
      </c>
    </row>
    <row r="523" spans="2:10" hidden="1" outlineLevel="1" x14ac:dyDescent="0.25">
      <c r="B523" s="29">
        <f>IF('RECAUDO 2015'!B495=3,'RECAUDO 2015'!A495,0)</f>
        <v>316039</v>
      </c>
      <c r="C523" s="30" t="str">
        <f>VLOOKUP(B523,'RECAUDO 2015'!$A$10:$D$854,3,FALSE)</f>
        <v xml:space="preserve">TOTORO                                            </v>
      </c>
      <c r="D523" s="31">
        <f>IFERROR(VLOOKUP(B523,'RECAUDO 2014'!$A$10:$E$860,4,FALSE),0)</f>
        <v>0</v>
      </c>
      <c r="E523" s="31">
        <f>VLOOKUP(B523,'RECAUDO 2015'!$A$10:$D$854,4,FALSE)</f>
        <v>636500</v>
      </c>
      <c r="F523" s="31">
        <f t="shared" si="49"/>
        <v>0</v>
      </c>
      <c r="G523" s="31">
        <f t="shared" si="50"/>
        <v>636500</v>
      </c>
      <c r="H523" s="32">
        <f t="shared" si="51"/>
        <v>1</v>
      </c>
      <c r="I523" s="31">
        <f t="shared" si="52"/>
        <v>636500</v>
      </c>
      <c r="J523" s="32">
        <f t="shared" si="53"/>
        <v>1</v>
      </c>
    </row>
    <row r="524" spans="2:10" hidden="1" outlineLevel="1" x14ac:dyDescent="0.25">
      <c r="B524" s="24">
        <f>IF('RECAUDO 2015'!B496=3,'RECAUDO 2015'!A496,0)</f>
        <v>317017</v>
      </c>
      <c r="C524" s="25" t="str">
        <f>VLOOKUP(B524,'RECAUDO 2015'!$A$10:$D$854,3,FALSE)</f>
        <v xml:space="preserve">EL ROSARIO                                        </v>
      </c>
      <c r="D524" s="26">
        <f>IFERROR(VLOOKUP(B524,'RECAUDO 2014'!$A$10:$E$860,4,FALSE),0)</f>
        <v>399100</v>
      </c>
      <c r="E524" s="26">
        <f>VLOOKUP(B524,'RECAUDO 2015'!$A$10:$D$854,4,FALSE)</f>
        <v>609000</v>
      </c>
      <c r="F524" s="26">
        <f t="shared" si="49"/>
        <v>452777.5164092682</v>
      </c>
      <c r="G524" s="26">
        <f t="shared" si="50"/>
        <v>209900</v>
      </c>
      <c r="H524" s="27">
        <f t="shared" si="51"/>
        <v>0.52593335003758446</v>
      </c>
      <c r="I524" s="26">
        <f t="shared" si="52"/>
        <v>156222.4835907318</v>
      </c>
      <c r="J524" s="27">
        <f t="shared" si="53"/>
        <v>0.3450314512735686</v>
      </c>
    </row>
    <row r="525" spans="2:10" hidden="1" outlineLevel="1" x14ac:dyDescent="0.25">
      <c r="B525" s="29">
        <f>IF('RECAUDO 2015'!B497=3,'RECAUDO 2015'!A497,0)</f>
        <v>317041</v>
      </c>
      <c r="C525" s="30" t="str">
        <f>VLOOKUP(B525,'RECAUDO 2015'!$A$10:$D$854,3,FALSE)</f>
        <v xml:space="preserve">PUERRES                                           </v>
      </c>
      <c r="D525" s="31">
        <f>IFERROR(VLOOKUP(B525,'RECAUDO 2014'!$A$10:$E$860,4,FALSE),0)</f>
        <v>404500</v>
      </c>
      <c r="E525" s="31">
        <f>VLOOKUP(B525,'RECAUDO 2015'!$A$10:$D$854,4,FALSE)</f>
        <v>541300</v>
      </c>
      <c r="F525" s="31">
        <f t="shared" si="49"/>
        <v>458903.79701214976</v>
      </c>
      <c r="G525" s="31">
        <f t="shared" si="50"/>
        <v>136800</v>
      </c>
      <c r="H525" s="32">
        <f t="shared" si="51"/>
        <v>0.33819530284301602</v>
      </c>
      <c r="I525" s="31">
        <f t="shared" si="52"/>
        <v>82396.202987850236</v>
      </c>
      <c r="J525" s="32">
        <f t="shared" si="53"/>
        <v>0.17955005716736028</v>
      </c>
    </row>
    <row r="526" spans="2:10" hidden="1" outlineLevel="1" x14ac:dyDescent="0.25">
      <c r="B526" s="24">
        <f>IF('RECAUDO 2015'!B498=3,'RECAUDO 2015'!A498,0)</f>
        <v>313038</v>
      </c>
      <c r="C526" s="25" t="str">
        <f>VLOOKUP(B526,'RECAUDO 2015'!$A$10:$D$854,3,FALSE)</f>
        <v xml:space="preserve">NORCACIA                                          </v>
      </c>
      <c r="D526" s="26">
        <f>IFERROR(VLOOKUP(B526,'RECAUDO 2014'!$A$10:$E$860,4,FALSE),0)</f>
        <v>1167900</v>
      </c>
      <c r="E526" s="26">
        <f>VLOOKUP(B526,'RECAUDO 2015'!$A$10:$D$854,4,FALSE)</f>
        <v>527900</v>
      </c>
      <c r="F526" s="26">
        <f t="shared" si="49"/>
        <v>1324978.354834338</v>
      </c>
      <c r="G526" s="26">
        <f t="shared" si="50"/>
        <v>-640000</v>
      </c>
      <c r="H526" s="27">
        <f t="shared" si="51"/>
        <v>-0.54799212261323738</v>
      </c>
      <c r="I526" s="26">
        <f t="shared" si="52"/>
        <v>-797078.35483433795</v>
      </c>
      <c r="J526" s="27">
        <f t="shared" si="53"/>
        <v>-0.60157839705539695</v>
      </c>
    </row>
    <row r="527" spans="2:10" hidden="1" outlineLevel="1" x14ac:dyDescent="0.25">
      <c r="B527" s="29">
        <f>IF('RECAUDO 2015'!B499=3,'RECAUDO 2015'!A499,0)</f>
        <v>316029</v>
      </c>
      <c r="C527" s="30" t="str">
        <f>VLOOKUP(B527,'RECAUDO 2015'!$A$10:$D$854,3,FALSE)</f>
        <v xml:space="preserve">ROSAS                                             </v>
      </c>
      <c r="D527" s="31">
        <f>IFERROR(VLOOKUP(B527,'RECAUDO 2014'!$A$10:$E$860,4,FALSE),0)</f>
        <v>1137800</v>
      </c>
      <c r="E527" s="31">
        <f>VLOOKUP(B527,'RECAUDO 2015'!$A$10:$D$854,4,FALSE)</f>
        <v>507400</v>
      </c>
      <c r="F527" s="31">
        <f t="shared" si="49"/>
        <v>1290830.0129553128</v>
      </c>
      <c r="G527" s="31">
        <f t="shared" si="50"/>
        <v>-630400</v>
      </c>
      <c r="H527" s="32">
        <f t="shared" si="51"/>
        <v>-0.55405167867815086</v>
      </c>
      <c r="I527" s="31">
        <f t="shared" si="52"/>
        <v>-783430.01295531285</v>
      </c>
      <c r="J527" s="32">
        <f t="shared" si="53"/>
        <v>-0.60691958282072755</v>
      </c>
    </row>
    <row r="528" spans="2:10" hidden="1" outlineLevel="1" x14ac:dyDescent="0.25">
      <c r="B528" s="24">
        <f>IF('RECAUDO 2015'!B500=3,'RECAUDO 2015'!A500,0)</f>
        <v>317047</v>
      </c>
      <c r="C528" s="25" t="str">
        <f>VLOOKUP(B528,'RECAUDO 2015'!$A$10:$D$854,3,FALSE)</f>
        <v xml:space="preserve">SAN LORENZO                                       </v>
      </c>
      <c r="D528" s="26">
        <f>IFERROR(VLOOKUP(B528,'RECAUDO 2014'!$A$10:$E$860,4,FALSE),0)</f>
        <v>361700</v>
      </c>
      <c r="E528" s="26">
        <f>VLOOKUP(B528,'RECAUDO 2015'!$A$10:$D$854,4,FALSE)</f>
        <v>486600</v>
      </c>
      <c r="F528" s="26">
        <f t="shared" si="49"/>
        <v>410347.35075227334</v>
      </c>
      <c r="G528" s="26">
        <f t="shared" si="50"/>
        <v>124900</v>
      </c>
      <c r="H528" s="27">
        <f t="shared" si="51"/>
        <v>0.34531379596350575</v>
      </c>
      <c r="I528" s="26">
        <f t="shared" si="52"/>
        <v>76252.649247726658</v>
      </c>
      <c r="J528" s="27">
        <f t="shared" si="53"/>
        <v>0.18582464126534681</v>
      </c>
    </row>
    <row r="529" spans="2:10" hidden="1" outlineLevel="1" x14ac:dyDescent="0.25">
      <c r="B529" s="29">
        <f>IF('RECAUDO 2015'!B501=3,'RECAUDO 2015'!A501,0)</f>
        <v>317029</v>
      </c>
      <c r="C529" s="30" t="str">
        <f>VLOOKUP(B529,'RECAUDO 2015'!$A$10:$D$854,3,FALSE)</f>
        <v xml:space="preserve">LA FLORIDA                                        </v>
      </c>
      <c r="D529" s="31">
        <f>IFERROR(VLOOKUP(B529,'RECAUDO 2014'!$A$10:$E$860,4,FALSE),0)</f>
        <v>643700</v>
      </c>
      <c r="E529" s="31">
        <f>VLOOKUP(B529,'RECAUDO 2015'!$A$10:$D$854,4,FALSE)</f>
        <v>436300</v>
      </c>
      <c r="F529" s="31">
        <f t="shared" si="49"/>
        <v>730275.33779164602</v>
      </c>
      <c r="G529" s="31">
        <f t="shared" si="50"/>
        <v>-207400</v>
      </c>
      <c r="H529" s="32">
        <f t="shared" si="51"/>
        <v>-0.32219978250737924</v>
      </c>
      <c r="I529" s="31">
        <f t="shared" si="52"/>
        <v>-293975.33779164602</v>
      </c>
      <c r="J529" s="32">
        <f t="shared" si="53"/>
        <v>-0.40255410881138065</v>
      </c>
    </row>
    <row r="530" spans="2:10" hidden="1" outlineLevel="1" x14ac:dyDescent="0.25">
      <c r="B530" s="24">
        <f>IF('RECAUDO 2015'!B502=3,'RECAUDO 2015'!A502,0)</f>
        <v>313015</v>
      </c>
      <c r="C530" s="25" t="str">
        <f>VLOOKUP(B530,'RECAUDO 2015'!$A$10:$D$854,3,FALSE)</f>
        <v xml:space="preserve">MARULANDA                                         </v>
      </c>
      <c r="D530" s="26">
        <f>IFERROR(VLOOKUP(B530,'RECAUDO 2014'!$A$10:$E$860,4,FALSE),0)</f>
        <v>949900</v>
      </c>
      <c r="E530" s="26">
        <f>VLOOKUP(B530,'RECAUDO 2015'!$A$10:$D$854,4,FALSE)</f>
        <v>392900</v>
      </c>
      <c r="F530" s="26">
        <f t="shared" si="49"/>
        <v>1077658.1379031918</v>
      </c>
      <c r="G530" s="26">
        <f t="shared" si="50"/>
        <v>-557000</v>
      </c>
      <c r="H530" s="27">
        <f t="shared" si="51"/>
        <v>-0.58637751342246558</v>
      </c>
      <c r="I530" s="26">
        <f t="shared" si="52"/>
        <v>-684758.13790319185</v>
      </c>
      <c r="J530" s="27">
        <f t="shared" si="53"/>
        <v>-0.63541313689286594</v>
      </c>
    </row>
    <row r="531" spans="2:10" hidden="1" outlineLevel="1" x14ac:dyDescent="0.25">
      <c r="B531" s="29">
        <f>IF('RECAUDO 2015'!B503=3,'RECAUDO 2015'!A503,0)</f>
        <v>316023</v>
      </c>
      <c r="C531" s="30" t="str">
        <f>VLOOKUP(B531,'RECAUDO 2015'!$A$10:$D$854,3,FALSE)</f>
        <v xml:space="preserve">MORALES                                           </v>
      </c>
      <c r="D531" s="31">
        <f>IFERROR(VLOOKUP(B531,'RECAUDO 2014'!$A$10:$E$860,4,FALSE),0)</f>
        <v>222300</v>
      </c>
      <c r="E531" s="31">
        <f>VLOOKUP(B531,'RECAUDO 2015'!$A$10:$D$854,4,FALSE)</f>
        <v>387200</v>
      </c>
      <c r="F531" s="31">
        <f t="shared" si="49"/>
        <v>252198.5514852927</v>
      </c>
      <c r="G531" s="31">
        <f t="shared" si="50"/>
        <v>164900</v>
      </c>
      <c r="H531" s="32">
        <f t="shared" si="51"/>
        <v>0.74179037336932074</v>
      </c>
      <c r="I531" s="31">
        <f t="shared" si="52"/>
        <v>135001.4485147073</v>
      </c>
      <c r="J531" s="32">
        <f t="shared" si="53"/>
        <v>0.5352982708252394</v>
      </c>
    </row>
    <row r="532" spans="2:10" hidden="1" outlineLevel="1" x14ac:dyDescent="0.25">
      <c r="B532" s="24">
        <f>IF('RECAUDO 2015'!B504=3,'RECAUDO 2015'!A504,0)</f>
        <v>316003</v>
      </c>
      <c r="C532" s="25" t="str">
        <f>VLOOKUP(B532,'RECAUDO 2015'!$A$10:$D$854,3,FALSE)</f>
        <v xml:space="preserve">ARGELIA                                           </v>
      </c>
      <c r="D532" s="26">
        <f>IFERROR(VLOOKUP(B532,'RECAUDO 2014'!$A$10:$E$860,4,FALSE),0)</f>
        <v>1197500</v>
      </c>
      <c r="E532" s="26">
        <f>VLOOKUP(B532,'RECAUDO 2015'!$A$10:$D$854,4,FALSE)</f>
        <v>373800</v>
      </c>
      <c r="F532" s="26">
        <f t="shared" si="49"/>
        <v>1358559.4485093928</v>
      </c>
      <c r="G532" s="26">
        <f t="shared" si="50"/>
        <v>-823700</v>
      </c>
      <c r="H532" s="27">
        <f t="shared" si="51"/>
        <v>-0.68784968684759917</v>
      </c>
      <c r="I532" s="26">
        <f t="shared" si="52"/>
        <v>-984759.44850939279</v>
      </c>
      <c r="J532" s="27">
        <f t="shared" si="53"/>
        <v>-0.72485561790458841</v>
      </c>
    </row>
    <row r="533" spans="2:10" hidden="1" outlineLevel="1" x14ac:dyDescent="0.25">
      <c r="B533" s="29">
        <f>IF('RECAUDO 2015'!B505=3,'RECAUDO 2015'!A505,0)</f>
        <v>313007</v>
      </c>
      <c r="C533" s="30" t="str">
        <f>VLOOKUP(B533,'RECAUDO 2015'!$A$10:$D$854,3,FALSE)</f>
        <v xml:space="preserve">BOLIVIA                                           </v>
      </c>
      <c r="D533" s="31">
        <f>IFERROR(VLOOKUP(B533,'RECAUDO 2014'!$A$10:$E$860,4,FALSE),0)</f>
        <v>0</v>
      </c>
      <c r="E533" s="31">
        <f>VLOOKUP(B533,'RECAUDO 2015'!$A$10:$D$854,4,FALSE)</f>
        <v>336200</v>
      </c>
      <c r="F533" s="31">
        <f t="shared" si="49"/>
        <v>0</v>
      </c>
      <c r="G533" s="31">
        <f t="shared" si="50"/>
        <v>336200</v>
      </c>
      <c r="H533" s="32">
        <f t="shared" si="51"/>
        <v>1</v>
      </c>
      <c r="I533" s="31">
        <f t="shared" si="52"/>
        <v>336200</v>
      </c>
      <c r="J533" s="32">
        <f t="shared" si="53"/>
        <v>1</v>
      </c>
    </row>
    <row r="534" spans="2:10" hidden="1" outlineLevel="1" x14ac:dyDescent="0.25">
      <c r="B534" s="24">
        <f>IF('RECAUDO 2015'!B506=3,'RECAUDO 2015'!A506,0)</f>
        <v>316025</v>
      </c>
      <c r="C534" s="25" t="str">
        <f>VLOOKUP(B534,'RECAUDO 2015'!$A$10:$D$854,3,FALSE)</f>
        <v xml:space="preserve">PAEZ                                              </v>
      </c>
      <c r="D534" s="26">
        <f>IFERROR(VLOOKUP(B534,'RECAUDO 2014'!$A$10:$E$860,4,FALSE),0)</f>
        <v>534200</v>
      </c>
      <c r="E534" s="26">
        <f>VLOOKUP(B534,'RECAUDO 2015'!$A$10:$D$854,4,FALSE)</f>
        <v>277600</v>
      </c>
      <c r="F534" s="26">
        <f t="shared" si="49"/>
        <v>606047.98112210236</v>
      </c>
      <c r="G534" s="26">
        <f t="shared" si="50"/>
        <v>-256600</v>
      </c>
      <c r="H534" s="27">
        <f t="shared" si="51"/>
        <v>-0.4803444402845376</v>
      </c>
      <c r="I534" s="26">
        <f t="shared" si="52"/>
        <v>-328447.98112210236</v>
      </c>
      <c r="J534" s="27">
        <f t="shared" si="53"/>
        <v>-0.54195045830196231</v>
      </c>
    </row>
    <row r="535" spans="2:10" hidden="1" outlineLevel="1" x14ac:dyDescent="0.25">
      <c r="B535" s="29">
        <f>IF('RECAUDO 2015'!B507=3,'RECAUDO 2015'!A507,0)</f>
        <v>317021</v>
      </c>
      <c r="C535" s="30" t="str">
        <f>VLOOKUP(B535,'RECAUDO 2015'!$A$10:$D$854,3,FALSE)</f>
        <v xml:space="preserve">FUNES                                             </v>
      </c>
      <c r="D535" s="31">
        <f>IFERROR(VLOOKUP(B535,'RECAUDO 2014'!$A$10:$E$860,4,FALSE),0)</f>
        <v>415300</v>
      </c>
      <c r="E535" s="31">
        <f>VLOOKUP(B535,'RECAUDO 2015'!$A$10:$D$854,4,FALSE)</f>
        <v>227200</v>
      </c>
      <c r="F535" s="31">
        <f t="shared" si="49"/>
        <v>471156.35821791302</v>
      </c>
      <c r="G535" s="31">
        <f t="shared" si="50"/>
        <v>-188100</v>
      </c>
      <c r="H535" s="32">
        <f t="shared" si="51"/>
        <v>-0.45292559595473147</v>
      </c>
      <c r="I535" s="31">
        <f t="shared" si="52"/>
        <v>-243956.35821791302</v>
      </c>
      <c r="J535" s="32">
        <f t="shared" si="53"/>
        <v>-0.51778216289098988</v>
      </c>
    </row>
    <row r="536" spans="2:10" hidden="1" outlineLevel="1" x14ac:dyDescent="0.25">
      <c r="B536" s="24">
        <f>IF('RECAUDO 2015'!B508=3,'RECAUDO 2015'!A508,0)</f>
        <v>316006</v>
      </c>
      <c r="C536" s="25" t="str">
        <f>VLOOKUP(B536,'RECAUDO 2015'!$A$10:$D$854,3,FALSE)</f>
        <v xml:space="preserve">BUENOS AIRES                                      </v>
      </c>
      <c r="D536" s="26">
        <f>IFERROR(VLOOKUP(B536,'RECAUDO 2014'!$A$10:$E$860,4,FALSE),0)</f>
        <v>335700</v>
      </c>
      <c r="E536" s="26">
        <f>VLOOKUP(B536,'RECAUDO 2015'!$A$10:$D$854,4,FALSE)</f>
        <v>199800</v>
      </c>
      <c r="F536" s="26">
        <f t="shared" si="49"/>
        <v>380850.44414580637</v>
      </c>
      <c r="G536" s="26">
        <f t="shared" si="50"/>
        <v>-135900</v>
      </c>
      <c r="H536" s="27">
        <f t="shared" si="51"/>
        <v>-0.4048257372654156</v>
      </c>
      <c r="I536" s="26">
        <f t="shared" si="52"/>
        <v>-181050.44414580637</v>
      </c>
      <c r="J536" s="27">
        <f t="shared" si="53"/>
        <v>-0.47538462125697889</v>
      </c>
    </row>
    <row r="537" spans="2:10" hidden="1" outlineLevel="1" x14ac:dyDescent="0.25">
      <c r="B537" s="29">
        <f>IF('RECAUDO 2015'!B509=3,'RECAUDO 2015'!A509,0)</f>
        <v>316038</v>
      </c>
      <c r="C537" s="30" t="str">
        <f>VLOOKUP(B537,'RECAUDO 2015'!$A$10:$D$854,3,FALSE)</f>
        <v xml:space="preserve">TORIBIO                                           </v>
      </c>
      <c r="D537" s="31">
        <f>IFERROR(VLOOKUP(B537,'RECAUDO 2014'!$A$10:$E$860,4,FALSE),0)</f>
        <v>87300</v>
      </c>
      <c r="E537" s="31">
        <f>VLOOKUP(B537,'RECAUDO 2015'!$A$10:$D$854,4,FALSE)</f>
        <v>194700</v>
      </c>
      <c r="F537" s="31">
        <f t="shared" si="49"/>
        <v>99041.536413252601</v>
      </c>
      <c r="G537" s="31">
        <f t="shared" si="50"/>
        <v>107400</v>
      </c>
      <c r="H537" s="32">
        <f t="shared" si="51"/>
        <v>1.2302405498281788</v>
      </c>
      <c r="I537" s="31">
        <f t="shared" si="52"/>
        <v>95658.463586747399</v>
      </c>
      <c r="J537" s="32">
        <f t="shared" si="53"/>
        <v>0.96584187857921266</v>
      </c>
    </row>
    <row r="538" spans="2:10" hidden="1" outlineLevel="1" x14ac:dyDescent="0.25">
      <c r="B538" s="24">
        <f>IF('RECAUDO 2015'!B510=3,'RECAUDO 2015'!A510,0)</f>
        <v>317054</v>
      </c>
      <c r="C538" s="25" t="str">
        <f>VLOOKUP(B538,'RECAUDO 2015'!$A$10:$D$854,3,FALSE)</f>
        <v xml:space="preserve">TANGUA                                            </v>
      </c>
      <c r="D538" s="26">
        <f>IFERROR(VLOOKUP(B538,'RECAUDO 2014'!$A$10:$E$860,4,FALSE),0)</f>
        <v>137300</v>
      </c>
      <c r="E538" s="26">
        <f>VLOOKUP(B538,'RECAUDO 2015'!$A$10:$D$854,4,FALSE)</f>
        <v>181200</v>
      </c>
      <c r="F538" s="26">
        <f t="shared" si="49"/>
        <v>155766.35681030448</v>
      </c>
      <c r="G538" s="26">
        <f t="shared" si="50"/>
        <v>43900</v>
      </c>
      <c r="H538" s="27">
        <f t="shared" si="51"/>
        <v>0.31973780043699929</v>
      </c>
      <c r="I538" s="26">
        <f t="shared" si="52"/>
        <v>25433.643189695518</v>
      </c>
      <c r="J538" s="27">
        <f t="shared" si="53"/>
        <v>0.16328072191268572</v>
      </c>
    </row>
    <row r="539" spans="2:10" hidden="1" outlineLevel="1" x14ac:dyDescent="0.25">
      <c r="B539" s="29">
        <f>IF('RECAUDO 2015'!B511=3,'RECAUDO 2015'!A511,0)</f>
        <v>317035</v>
      </c>
      <c r="C539" s="30" t="str">
        <f>VLOOKUP(B539,'RECAUDO 2015'!$A$10:$D$854,3,FALSE)</f>
        <v xml:space="preserve">MALLANA                                           </v>
      </c>
      <c r="D539" s="31">
        <f>IFERROR(VLOOKUP(B539,'RECAUDO 2014'!$A$10:$E$860,4,FALSE),0)</f>
        <v>0</v>
      </c>
      <c r="E539" s="31">
        <f>VLOOKUP(B539,'RECAUDO 2015'!$A$10:$D$854,4,FALSE)</f>
        <v>169700</v>
      </c>
      <c r="F539" s="31">
        <f t="shared" si="49"/>
        <v>0</v>
      </c>
      <c r="G539" s="31">
        <f t="shared" si="50"/>
        <v>169700</v>
      </c>
      <c r="H539" s="32">
        <f t="shared" si="51"/>
        <v>1</v>
      </c>
      <c r="I539" s="31">
        <f t="shared" si="52"/>
        <v>169700</v>
      </c>
      <c r="J539" s="32">
        <f t="shared" si="53"/>
        <v>1</v>
      </c>
    </row>
    <row r="540" spans="2:10" hidden="1" outlineLevel="1" x14ac:dyDescent="0.25">
      <c r="B540" s="24">
        <f>IF('RECAUDO 2015'!B512=3,'RECAUDO 2015'!A512,0)</f>
        <v>316024</v>
      </c>
      <c r="C540" s="25" t="str">
        <f>VLOOKUP(B540,'RECAUDO 2015'!$A$10:$D$854,3,FALSE)</f>
        <v xml:space="preserve">PADILLA                                           </v>
      </c>
      <c r="D540" s="26">
        <f>IFERROR(VLOOKUP(B540,'RECAUDO 2014'!$A$10:$E$860,4,FALSE),0)</f>
        <v>76500</v>
      </c>
      <c r="E540" s="26">
        <f>VLOOKUP(B540,'RECAUDO 2015'!$A$10:$D$854,4,FALSE)</f>
        <v>101800</v>
      </c>
      <c r="F540" s="26">
        <f t="shared" si="49"/>
        <v>86788.975207489391</v>
      </c>
      <c r="G540" s="26">
        <f t="shared" si="50"/>
        <v>25300</v>
      </c>
      <c r="H540" s="27">
        <f t="shared" si="51"/>
        <v>0.33071895424836595</v>
      </c>
      <c r="I540" s="26">
        <f t="shared" si="52"/>
        <v>15011.024792510609</v>
      </c>
      <c r="J540" s="27">
        <f t="shared" si="53"/>
        <v>0.17296004194799197</v>
      </c>
    </row>
    <row r="541" spans="2:10" hidden="1" outlineLevel="1" x14ac:dyDescent="0.25">
      <c r="B541" s="29">
        <f>IF('RECAUDO 2015'!B513=3,'RECAUDO 2015'!A513,0)</f>
        <v>317012</v>
      </c>
      <c r="C541" s="30" t="str">
        <f>VLOOKUP(B541,'RECAUDO 2015'!$A$10:$D$854,3,FALSE)</f>
        <v xml:space="preserve">CONTADERO                                         </v>
      </c>
      <c r="D541" s="31">
        <f>IFERROR(VLOOKUP(B541,'RECAUDO 2014'!$A$10:$E$860,4,FALSE),0)</f>
        <v>0</v>
      </c>
      <c r="E541" s="31">
        <f>VLOOKUP(B541,'RECAUDO 2015'!$A$10:$D$854,4,FALSE)</f>
        <v>79800</v>
      </c>
      <c r="F541" s="31">
        <f t="shared" si="49"/>
        <v>0</v>
      </c>
      <c r="G541" s="31">
        <f t="shared" si="50"/>
        <v>79800</v>
      </c>
      <c r="H541" s="32">
        <f t="shared" si="51"/>
        <v>1</v>
      </c>
      <c r="I541" s="31">
        <f t="shared" si="52"/>
        <v>79800</v>
      </c>
      <c r="J541" s="32">
        <f t="shared" si="53"/>
        <v>1</v>
      </c>
    </row>
    <row r="542" spans="2:10" hidden="1" outlineLevel="1" x14ac:dyDescent="0.25">
      <c r="B542" s="24">
        <f>IF('RECAUDO 2015'!B514=3,'RECAUDO 2015'!A514,0)</f>
        <v>313033</v>
      </c>
      <c r="C542" s="25" t="str">
        <f>VLOOKUP(B542,'RECAUDO 2015'!$A$10:$D$854,3,FALSE)</f>
        <v xml:space="preserve">SAN FELIX                                         </v>
      </c>
      <c r="D542" s="26">
        <f>IFERROR(VLOOKUP(B542,'RECAUDO 2014'!$A$10:$E$860,4,FALSE),0)</f>
        <v>303100</v>
      </c>
      <c r="E542" s="26">
        <f>VLOOKUP(B542,'RECAUDO 2015'!$A$10:$D$854,4,FALSE)</f>
        <v>78300</v>
      </c>
      <c r="F542" s="26">
        <f t="shared" si="49"/>
        <v>343865.86124692857</v>
      </c>
      <c r="G542" s="26">
        <f t="shared" si="50"/>
        <v>-224800</v>
      </c>
      <c r="H542" s="27">
        <f t="shared" si="51"/>
        <v>-0.74166941603431213</v>
      </c>
      <c r="I542" s="26">
        <f t="shared" si="52"/>
        <v>-265565.86124692857</v>
      </c>
      <c r="J542" s="27">
        <f t="shared" si="53"/>
        <v>-0.77229493001698968</v>
      </c>
    </row>
    <row r="543" spans="2:10" ht="15.75" hidden="1" outlineLevel="1" thickBot="1" x14ac:dyDescent="0.3">
      <c r="B543" s="38">
        <f>IF('RECAUDO 2015'!B515=3,'RECAUDO 2015'!A515,0)</f>
        <v>316007</v>
      </c>
      <c r="C543" s="39" t="str">
        <f>VLOOKUP(B543,'RECAUDO 2015'!$A$10:$D$854,3,FALSE)</f>
        <v xml:space="preserve">CAJIBIO                                           </v>
      </c>
      <c r="D543" s="40">
        <f>IFERROR(VLOOKUP(B543,'RECAUDO 2014'!$A$10:$E$860,4,FALSE),0)</f>
        <v>335000</v>
      </c>
      <c r="E543" s="40">
        <f>VLOOKUP(B543,'RECAUDO 2015'!$A$10:$D$854,4,FALSE)</f>
        <v>72600</v>
      </c>
      <c r="F543" s="40">
        <f t="shared" si="49"/>
        <v>380056.29666024767</v>
      </c>
      <c r="G543" s="40">
        <f t="shared" si="50"/>
        <v>-262400</v>
      </c>
      <c r="H543" s="41">
        <f t="shared" si="51"/>
        <v>-0.78328358208955229</v>
      </c>
      <c r="I543" s="40">
        <f t="shared" si="52"/>
        <v>-307456.29666024767</v>
      </c>
      <c r="J543" s="41">
        <f t="shared" si="53"/>
        <v>-0.8089756685049716</v>
      </c>
    </row>
    <row r="544" spans="2:10" ht="15.75" hidden="1" outlineLevel="1" thickBot="1" x14ac:dyDescent="0.3">
      <c r="B544" s="50">
        <f>IF('RECAUDO 2014'!E518='RECAUDO 2014'!A518,0,'RECAUDO 2014'!A518)</f>
        <v>313032</v>
      </c>
      <c r="C544" s="51" t="str">
        <f>VLOOKUP(B544,'RECAUDO 2014'!$A$10:$E$860,3,FALSE)</f>
        <v>SAMARIA</v>
      </c>
      <c r="D544" s="52">
        <f>IFERROR(VLOOKUP(B544,'RECAUDO 2014'!$A$10:$E$860,4,FALSE),0)</f>
        <v>40500</v>
      </c>
      <c r="E544" s="52">
        <v>0</v>
      </c>
      <c r="F544" s="52">
        <f>D544*(1+$K$11)</f>
        <v>45947.104521612033</v>
      </c>
      <c r="G544" s="52">
        <f>E544-D544</f>
        <v>-40500</v>
      </c>
      <c r="H544" s="53">
        <f>IF(AND(D544=0,E544&gt;0),100%,IFERROR(E544/D544-1,0%))</f>
        <v>-1</v>
      </c>
      <c r="I544" s="52">
        <f>E544-F544</f>
        <v>-45947.104521612033</v>
      </c>
      <c r="J544" s="53">
        <f>IF(AND(F544=0,E544&gt;0),100%,IFERROR(E544/F544-1,0%))</f>
        <v>-1</v>
      </c>
    </row>
    <row r="545" spans="1:11" s="6" customFormat="1" collapsed="1" x14ac:dyDescent="0.25">
      <c r="C545" s="19"/>
      <c r="D545" s="20"/>
      <c r="E545" s="20"/>
      <c r="F545" s="20"/>
      <c r="G545" s="20"/>
      <c r="H545" s="20"/>
      <c r="I545" s="20"/>
      <c r="J545" s="20"/>
      <c r="K545" s="9"/>
    </row>
    <row r="546" spans="1:11" customFormat="1" ht="21" x14ac:dyDescent="0.25">
      <c r="A546" s="13"/>
      <c r="B546" s="13"/>
      <c r="C546" s="14" t="s">
        <v>1672</v>
      </c>
      <c r="D546" s="15">
        <v>0</v>
      </c>
      <c r="E546" s="15">
        <v>0</v>
      </c>
      <c r="F546" s="15">
        <f>D546*(1+K546)</f>
        <v>0</v>
      </c>
      <c r="G546" s="16">
        <f>E546-D546</f>
        <v>0</v>
      </c>
      <c r="H546" s="17">
        <f t="shared" ref="H546" si="54">IF(AND(D546=0,E546&gt;0),100%,IFERROR(E546/D546-1,0%))</f>
        <v>0</v>
      </c>
      <c r="I546" s="16">
        <f>E546-F546</f>
        <v>0</v>
      </c>
      <c r="J546" s="17">
        <f>IF(AND(F546=0,E546&gt;0),100%,IFERROR(E546/F546-1,0%))</f>
        <v>0</v>
      </c>
      <c r="K546" s="18">
        <v>0.13449640794103779</v>
      </c>
    </row>
    <row r="547" spans="1:11" customFormat="1" ht="15.75" hidden="1" outlineLevel="1" thickBot="1" x14ac:dyDescent="0.3">
      <c r="B547" s="21"/>
      <c r="C547" s="22"/>
      <c r="D547" s="21"/>
      <c r="E547" s="23"/>
      <c r="F547" s="23"/>
      <c r="G547" s="21"/>
      <c r="H547" s="21"/>
      <c r="I547" s="21"/>
      <c r="J547" s="21"/>
      <c r="K547" s="2"/>
    </row>
    <row r="548" spans="1:11" hidden="1" outlineLevel="1" x14ac:dyDescent="0.25">
      <c r="B548" s="24">
        <f>IF('RECAUDO 2015'!B516=4,'RECAUDO 2015'!A516,0)</f>
        <v>418001</v>
      </c>
      <c r="C548" s="25" t="str">
        <f>VLOOKUP(B548,'RECAUDO 2015'!$A$10:$D$854,3,FALSE)</f>
        <v xml:space="preserve">BARRANQUILLA                                      </v>
      </c>
      <c r="D548" s="26">
        <f>IFERROR(VLOOKUP(B548,'RECAUDO 2014'!$A$10:$E$860,4,FALSE),0)</f>
        <v>837402800</v>
      </c>
      <c r="E548" s="26">
        <f>VLOOKUP(B548,'RECAUDO 2015'!$A$10:$D$854,4,FALSE)</f>
        <v>965006800</v>
      </c>
      <c r="F548" s="26">
        <f t="shared" si="49"/>
        <v>950030468.59976733</v>
      </c>
      <c r="G548" s="26">
        <f t="shared" si="50"/>
        <v>127604000</v>
      </c>
      <c r="H548" s="27">
        <f t="shared" si="51"/>
        <v>0.15238067032973857</v>
      </c>
      <c r="I548" s="26">
        <f t="shared" si="52"/>
        <v>14976331.400232673</v>
      </c>
      <c r="J548" s="27">
        <f t="shared" si="53"/>
        <v>1.5764053780618292E-2</v>
      </c>
    </row>
    <row r="549" spans="1:11" hidden="1" outlineLevel="1" x14ac:dyDescent="0.25">
      <c r="B549" s="29">
        <f>IF('RECAUDO 2015'!B517=4,'RECAUDO 2015'!A517,0)</f>
        <v>419001</v>
      </c>
      <c r="C549" s="30" t="str">
        <f>VLOOKUP(B549,'RECAUDO 2015'!$A$10:$D$854,3,FALSE)</f>
        <v xml:space="preserve">CARTAGENA                                         </v>
      </c>
      <c r="D549" s="31">
        <f>IFERROR(VLOOKUP(B549,'RECAUDO 2014'!$A$10:$E$860,4,FALSE),0)</f>
        <v>676508797</v>
      </c>
      <c r="E549" s="31">
        <f>VLOOKUP(B549,'RECAUDO 2015'!$A$10:$D$854,4,FALSE)</f>
        <v>846409119</v>
      </c>
      <c r="F549" s="31">
        <f t="shared" si="49"/>
        <v>767496800.13701272</v>
      </c>
      <c r="G549" s="31">
        <f t="shared" si="50"/>
        <v>169900322</v>
      </c>
      <c r="H549" s="32">
        <f t="shared" si="51"/>
        <v>0.25114281255976034</v>
      </c>
      <c r="I549" s="31">
        <f t="shared" si="52"/>
        <v>78912318.86298728</v>
      </c>
      <c r="J549" s="32">
        <f t="shared" si="53"/>
        <v>0.10281778223557403</v>
      </c>
    </row>
    <row r="550" spans="1:11" hidden="1" outlineLevel="1" x14ac:dyDescent="0.25">
      <c r="B550" s="24">
        <f>IF('RECAUDO 2015'!B518=4,'RECAUDO 2015'!A518,0)</f>
        <v>420001</v>
      </c>
      <c r="C550" s="25" t="str">
        <f>VLOOKUP(B550,'RECAUDO 2015'!$A$10:$D$854,3,FALSE)</f>
        <v xml:space="preserve">SANTA MARTHA                                      </v>
      </c>
      <c r="D550" s="26">
        <f>IFERROR(VLOOKUP(B550,'RECAUDO 2014'!$A$10:$E$860,4,FALSE),0)</f>
        <v>302689200</v>
      </c>
      <c r="E550" s="26">
        <f>VLOOKUP(B550,'RECAUDO 2015'!$A$10:$D$854,4,FALSE)</f>
        <v>362763800</v>
      </c>
      <c r="F550" s="26">
        <f t="shared" si="49"/>
        <v>343399810.12254637</v>
      </c>
      <c r="G550" s="26">
        <f t="shared" si="50"/>
        <v>60074600</v>
      </c>
      <c r="H550" s="27">
        <f t="shared" si="51"/>
        <v>0.19846958530400149</v>
      </c>
      <c r="I550" s="26">
        <f t="shared" si="52"/>
        <v>19363989.877453625</v>
      </c>
      <c r="J550" s="27">
        <f t="shared" si="53"/>
        <v>5.6389052371762727E-2</v>
      </c>
    </row>
    <row r="551" spans="1:11" hidden="1" outlineLevel="1" x14ac:dyDescent="0.25">
      <c r="B551" s="29">
        <f>IF('RECAUDO 2015'!B519=4,'RECAUDO 2015'!A519,0)</f>
        <v>422001</v>
      </c>
      <c r="C551" s="30" t="str">
        <f>VLOOKUP(B551,'RECAUDO 2015'!$A$10:$D$854,3,FALSE)</f>
        <v xml:space="preserve">MONTERIA                                          </v>
      </c>
      <c r="D551" s="31">
        <f>IFERROR(VLOOKUP(B551,'RECAUDO 2014'!$A$10:$E$860,4,FALSE),0)</f>
        <v>257437500</v>
      </c>
      <c r="E551" s="31">
        <f>VLOOKUP(B551,'RECAUDO 2015'!$A$10:$D$854,4,FALSE)</f>
        <v>308068300</v>
      </c>
      <c r="F551" s="31">
        <f t="shared" si="49"/>
        <v>292061919.01932091</v>
      </c>
      <c r="G551" s="31">
        <f t="shared" si="50"/>
        <v>50630800</v>
      </c>
      <c r="H551" s="32">
        <f t="shared" si="51"/>
        <v>0.19667220199077451</v>
      </c>
      <c r="I551" s="31">
        <f t="shared" si="52"/>
        <v>16006380.980679095</v>
      </c>
      <c r="J551" s="32">
        <f t="shared" si="53"/>
        <v>5.4804751795184181E-2</v>
      </c>
    </row>
    <row r="552" spans="1:11" hidden="1" outlineLevel="1" x14ac:dyDescent="0.25">
      <c r="B552" s="24">
        <f>IF('RECAUDO 2015'!B520=4,'RECAUDO 2015'!A520,0)</f>
        <v>419034</v>
      </c>
      <c r="C552" s="25" t="str">
        <f>VLOOKUP(B552,'RECAUDO 2015'!$A$10:$D$854,3,FALSE)</f>
        <v xml:space="preserve">COTELCO BOLIVAR                                   </v>
      </c>
      <c r="D552" s="26">
        <f>IFERROR(VLOOKUP(B552,'RECAUDO 2014'!$A$10:$E$860,4,FALSE),0)</f>
        <v>136528800</v>
      </c>
      <c r="E552" s="26">
        <f>VLOOKUP(B552,'RECAUDO 2015'!$A$10:$D$854,4,FALSE)</f>
        <v>183590000</v>
      </c>
      <c r="F552" s="26">
        <f t="shared" si="49"/>
        <v>154891433.18050036</v>
      </c>
      <c r="G552" s="26">
        <f t="shared" si="50"/>
        <v>47061200</v>
      </c>
      <c r="H552" s="27">
        <f t="shared" si="51"/>
        <v>0.34469796848723488</v>
      </c>
      <c r="I552" s="26">
        <f t="shared" si="52"/>
        <v>28698566.819499642</v>
      </c>
      <c r="J552" s="27">
        <f t="shared" si="53"/>
        <v>0.18528182114537084</v>
      </c>
    </row>
    <row r="553" spans="1:11" hidden="1" outlineLevel="1" x14ac:dyDescent="0.25">
      <c r="B553" s="29">
        <f>IF('RECAUDO 2015'!B521=4,'RECAUDO 2015'!A521,0)</f>
        <v>423001</v>
      </c>
      <c r="C553" s="30" t="str">
        <f>VLOOKUP(B553,'RECAUDO 2015'!$A$10:$D$854,3,FALSE)</f>
        <v xml:space="preserve">SINCELEJO                                         </v>
      </c>
      <c r="D553" s="31">
        <f>IFERROR(VLOOKUP(B553,'RECAUDO 2014'!$A$10:$E$860,4,FALSE),0)</f>
        <v>133121500</v>
      </c>
      <c r="E553" s="31">
        <f>VLOOKUP(B553,'RECAUDO 2015'!$A$10:$D$854,4,FALSE)</f>
        <v>161261800</v>
      </c>
      <c r="F553" s="31">
        <f t="shared" si="49"/>
        <v>151025863.56972286</v>
      </c>
      <c r="G553" s="31">
        <f t="shared" si="50"/>
        <v>28140300</v>
      </c>
      <c r="H553" s="32">
        <f t="shared" si="51"/>
        <v>0.21138809283248761</v>
      </c>
      <c r="I553" s="31">
        <f t="shared" si="52"/>
        <v>10235936.430277139</v>
      </c>
      <c r="J553" s="32">
        <f t="shared" si="53"/>
        <v>6.7776049666828042E-2</v>
      </c>
    </row>
    <row r="554" spans="1:11" hidden="1" outlineLevel="1" x14ac:dyDescent="0.25">
      <c r="B554" s="24">
        <f>IF('RECAUDO 2015'!B522=4,'RECAUDO 2015'!A522,0)</f>
        <v>426001</v>
      </c>
      <c r="C554" s="25" t="str">
        <f>VLOOKUP(B554,'RECAUDO 2015'!$A$10:$D$854,3,FALSE)</f>
        <v xml:space="preserve">VALLEDUPAR                                        </v>
      </c>
      <c r="D554" s="26">
        <f>IFERROR(VLOOKUP(B554,'RECAUDO 2014'!$A$10:$E$860,4,FALSE),0)</f>
        <v>129027700</v>
      </c>
      <c r="E554" s="26">
        <f>VLOOKUP(B554,'RECAUDO 2015'!$A$10:$D$854,4,FALSE)</f>
        <v>156687000</v>
      </c>
      <c r="F554" s="26">
        <f t="shared" si="49"/>
        <v>146381462.17489386</v>
      </c>
      <c r="G554" s="26">
        <f t="shared" si="50"/>
        <v>27659300</v>
      </c>
      <c r="H554" s="27">
        <f t="shared" si="51"/>
        <v>0.21436714751948616</v>
      </c>
      <c r="I554" s="26">
        <f t="shared" si="52"/>
        <v>10305537.825106144</v>
      </c>
      <c r="J554" s="27">
        <f t="shared" si="53"/>
        <v>7.0401932539745138E-2</v>
      </c>
    </row>
    <row r="555" spans="1:11" hidden="1" outlineLevel="1" x14ac:dyDescent="0.25">
      <c r="B555" s="29">
        <f>IF('RECAUDO 2015'!B523=4,'RECAUDO 2015'!A523,0)</f>
        <v>424001</v>
      </c>
      <c r="C555" s="30" t="str">
        <f>VLOOKUP(B555,'RECAUDO 2015'!$A$10:$D$854,3,FALSE)</f>
        <v xml:space="preserve">SAN ANDRES ISLAS                                  </v>
      </c>
      <c r="D555" s="31">
        <f>IFERROR(VLOOKUP(B555,'RECAUDO 2014'!$A$10:$E$860,4,FALSE),0)</f>
        <v>52398400</v>
      </c>
      <c r="E555" s="31">
        <f>VLOOKUP(B555,'RECAUDO 2015'!$A$10:$D$854,4,FALSE)</f>
        <v>118290600</v>
      </c>
      <c r="F555" s="31">
        <f t="shared" ref="F555:F618" si="55">D555*(1+$K$11)</f>
        <v>59445796.581857674</v>
      </c>
      <c r="G555" s="31">
        <f t="shared" ref="G555:G618" si="56">E555-D555</f>
        <v>65892200</v>
      </c>
      <c r="H555" s="32">
        <f t="shared" ref="H555:H618" si="57">IF(AND(D555=0,E555&gt;0),100%,IFERROR(E555/D555-1,0%))</f>
        <v>1.2575231304772663</v>
      </c>
      <c r="I555" s="31">
        <f t="shared" ref="I555:I618" si="58">E555-F555</f>
        <v>58844803.418142326</v>
      </c>
      <c r="J555" s="32">
        <f t="shared" ref="J555:J618" si="59">IF(AND(F555=0,E555&gt;0),100%,IFERROR(E555/F555-1,0%))</f>
        <v>0.98989006459207296</v>
      </c>
    </row>
    <row r="556" spans="1:11" hidden="1" outlineLevel="1" x14ac:dyDescent="0.25">
      <c r="B556" s="24">
        <f>IF('RECAUDO 2015'!B524=4,'RECAUDO 2015'!A524,0)</f>
        <v>418020</v>
      </c>
      <c r="C556" s="25" t="str">
        <f>VLOOKUP(B556,'RECAUDO 2015'!$A$10:$D$854,3,FALSE)</f>
        <v xml:space="preserve">SOLEDAD                                           </v>
      </c>
      <c r="D556" s="26">
        <f>IFERROR(VLOOKUP(B556,'RECAUDO 2014'!$A$10:$E$860,4,FALSE),0)</f>
        <v>82588500</v>
      </c>
      <c r="E556" s="26">
        <f>VLOOKUP(B556,'RECAUDO 2015'!$A$10:$D$854,4,FALSE)</f>
        <v>105873600</v>
      </c>
      <c r="F556" s="26">
        <f t="shared" si="55"/>
        <v>93696356.587238401</v>
      </c>
      <c r="G556" s="26">
        <f t="shared" si="56"/>
        <v>23285100</v>
      </c>
      <c r="H556" s="27">
        <f t="shared" si="57"/>
        <v>0.28194119035943266</v>
      </c>
      <c r="I556" s="26">
        <f t="shared" si="58"/>
        <v>12177243.412761599</v>
      </c>
      <c r="J556" s="27">
        <f t="shared" si="59"/>
        <v>0.12996496188647066</v>
      </c>
    </row>
    <row r="557" spans="1:11" hidden="1" outlineLevel="1" x14ac:dyDescent="0.25">
      <c r="B557" s="29">
        <f>IF('RECAUDO 2015'!B525=4,'RECAUDO 2015'!A525,0)</f>
        <v>424002</v>
      </c>
      <c r="C557" s="30" t="str">
        <f>VLOOKUP(B557,'RECAUDO 2015'!$A$10:$D$854,3,FALSE)</f>
        <v xml:space="preserve">COTELCO SAN ANDRES ISLAS                          </v>
      </c>
      <c r="D557" s="31">
        <f>IFERROR(VLOOKUP(B557,'RECAUDO 2014'!$A$10:$E$860,4,FALSE),0)</f>
        <v>54583900</v>
      </c>
      <c r="E557" s="31">
        <f>VLOOKUP(B557,'RECAUDO 2015'!$A$10:$D$854,4,FALSE)</f>
        <v>57044100</v>
      </c>
      <c r="F557" s="31">
        <f t="shared" si="55"/>
        <v>61925238.481412813</v>
      </c>
      <c r="G557" s="31">
        <f t="shared" si="56"/>
        <v>2460200</v>
      </c>
      <c r="H557" s="32">
        <f t="shared" si="57"/>
        <v>4.5071898490214091E-2</v>
      </c>
      <c r="I557" s="31">
        <f t="shared" si="58"/>
        <v>-4881138.4814128131</v>
      </c>
      <c r="J557" s="32">
        <f t="shared" si="59"/>
        <v>-7.8823087340679554E-2</v>
      </c>
    </row>
    <row r="558" spans="1:11" hidden="1" outlineLevel="1" x14ac:dyDescent="0.25">
      <c r="B558" s="24">
        <f>IF('RECAUDO 2015'!B526=4,'RECAUDO 2015'!A526,0)</f>
        <v>418024</v>
      </c>
      <c r="C558" s="25" t="str">
        <f>VLOOKUP(B558,'RECAUDO 2015'!$A$10:$D$854,3,FALSE)</f>
        <v xml:space="preserve">COTELCO-ATLANTICO                                 </v>
      </c>
      <c r="D558" s="26">
        <f>IFERROR(VLOOKUP(B558,'RECAUDO 2014'!$A$10:$E$860,4,FALSE),0)</f>
        <v>35391400</v>
      </c>
      <c r="E558" s="26">
        <f>VLOOKUP(B558,'RECAUDO 2015'!$A$10:$D$854,4,FALSE)</f>
        <v>55921300</v>
      </c>
      <c r="F558" s="26">
        <f t="shared" si="55"/>
        <v>40151416.172004446</v>
      </c>
      <c r="G558" s="26">
        <f t="shared" si="56"/>
        <v>20529900</v>
      </c>
      <c r="H558" s="27">
        <f t="shared" si="57"/>
        <v>0.58008160174505674</v>
      </c>
      <c r="I558" s="26">
        <f t="shared" si="58"/>
        <v>15769883.827995554</v>
      </c>
      <c r="J558" s="27">
        <f t="shared" si="59"/>
        <v>0.39276033902363561</v>
      </c>
    </row>
    <row r="559" spans="1:11" hidden="1" outlineLevel="1" x14ac:dyDescent="0.25">
      <c r="B559" s="29">
        <f>IF('RECAUDO 2015'!B527=4,'RECAUDO 2015'!A527,0)</f>
        <v>420023</v>
      </c>
      <c r="C559" s="30" t="str">
        <f>VLOOKUP(B559,'RECAUDO 2015'!$A$10:$D$854,3,FALSE)</f>
        <v xml:space="preserve">COTELCO MAGDALENA                                 </v>
      </c>
      <c r="D559" s="31">
        <f>IFERROR(VLOOKUP(B559,'RECAUDO 2014'!$A$10:$E$860,4,FALSE),0)</f>
        <v>47793200</v>
      </c>
      <c r="E559" s="31">
        <f>VLOOKUP(B559,'RECAUDO 2015'!$A$10:$D$854,4,FALSE)</f>
        <v>42516300</v>
      </c>
      <c r="F559" s="31">
        <f t="shared" si="55"/>
        <v>54221213.724007607</v>
      </c>
      <c r="G559" s="31">
        <f t="shared" si="56"/>
        <v>-5276900</v>
      </c>
      <c r="H559" s="32">
        <f t="shared" si="57"/>
        <v>-0.11041110450859115</v>
      </c>
      <c r="I559" s="31">
        <f t="shared" si="58"/>
        <v>-11704913.724007607</v>
      </c>
      <c r="J559" s="32">
        <f t="shared" si="59"/>
        <v>-0.21587332558778571</v>
      </c>
    </row>
    <row r="560" spans="1:11" hidden="1" outlineLevel="1" x14ac:dyDescent="0.25">
      <c r="B560" s="24">
        <f>IF('RECAUDO 2015'!B528=4,'RECAUDO 2015'!A528,0)</f>
        <v>422005</v>
      </c>
      <c r="C560" s="25" t="str">
        <f>VLOOKUP(B560,'RECAUDO 2015'!$A$10:$D$854,3,FALSE)</f>
        <v xml:space="preserve">CERETE                                            </v>
      </c>
      <c r="D560" s="26">
        <f>IFERROR(VLOOKUP(B560,'RECAUDO 2014'!$A$10:$E$860,4,FALSE),0)</f>
        <v>28113100</v>
      </c>
      <c r="E560" s="26">
        <f>VLOOKUP(B560,'RECAUDO 2015'!$A$10:$D$854,4,FALSE)</f>
        <v>28497800</v>
      </c>
      <c r="F560" s="26">
        <f t="shared" si="55"/>
        <v>31894210.966087189</v>
      </c>
      <c r="G560" s="26">
        <f t="shared" si="56"/>
        <v>384700</v>
      </c>
      <c r="H560" s="27">
        <f t="shared" si="57"/>
        <v>1.3684012079777652E-2</v>
      </c>
      <c r="I560" s="26">
        <f t="shared" si="58"/>
        <v>-3396410.9660871886</v>
      </c>
      <c r="J560" s="27">
        <f t="shared" si="59"/>
        <v>-0.10648988839067253</v>
      </c>
    </row>
    <row r="561" spans="2:10" hidden="1" outlineLevel="1" x14ac:dyDescent="0.25">
      <c r="B561" s="29">
        <f>IF('RECAUDO 2015'!B529=4,'RECAUDO 2015'!A529,0)</f>
        <v>422012</v>
      </c>
      <c r="C561" s="30" t="str">
        <f>VLOOKUP(B561,'RECAUDO 2015'!$A$10:$D$854,3,FALSE)</f>
        <v xml:space="preserve">MONTILIBANO                                       </v>
      </c>
      <c r="D561" s="31">
        <f>IFERROR(VLOOKUP(B561,'RECAUDO 2014'!$A$10:$E$860,4,FALSE),0)</f>
        <v>21572100</v>
      </c>
      <c r="E561" s="31">
        <f>VLOOKUP(B561,'RECAUDO 2015'!$A$10:$D$854,4,FALSE)</f>
        <v>24239500</v>
      </c>
      <c r="F561" s="31">
        <f t="shared" si="55"/>
        <v>24473469.96174486</v>
      </c>
      <c r="G561" s="31">
        <f t="shared" si="56"/>
        <v>2667400</v>
      </c>
      <c r="H561" s="32">
        <f t="shared" si="57"/>
        <v>0.12365045591296164</v>
      </c>
      <c r="I561" s="31">
        <f t="shared" si="58"/>
        <v>-233969.96174485981</v>
      </c>
      <c r="J561" s="32">
        <f t="shared" si="59"/>
        <v>-9.5601466449418693E-3</v>
      </c>
    </row>
    <row r="562" spans="2:10" hidden="1" outlineLevel="1" x14ac:dyDescent="0.25">
      <c r="B562" s="24">
        <f>IF('RECAUDO 2015'!B530=4,'RECAUDO 2015'!A530,0)</f>
        <v>422009</v>
      </c>
      <c r="C562" s="25" t="str">
        <f>VLOOKUP(B562,'RECAUDO 2015'!$A$10:$D$854,3,FALSE)</f>
        <v xml:space="preserve">LORICA                                            </v>
      </c>
      <c r="D562" s="26">
        <f>IFERROR(VLOOKUP(B562,'RECAUDO 2014'!$A$10:$E$860,4,FALSE),0)</f>
        <v>17729600</v>
      </c>
      <c r="E562" s="26">
        <f>VLOOKUP(B562,'RECAUDO 2015'!$A$10:$D$854,4,FALSE)</f>
        <v>23105100</v>
      </c>
      <c r="F562" s="26">
        <f t="shared" si="55"/>
        <v>20114167.514231425</v>
      </c>
      <c r="G562" s="26">
        <f t="shared" si="56"/>
        <v>5375500</v>
      </c>
      <c r="H562" s="27">
        <f t="shared" si="57"/>
        <v>0.30319352946484979</v>
      </c>
      <c r="I562" s="26">
        <f t="shared" si="58"/>
        <v>2990932.4857685752</v>
      </c>
      <c r="J562" s="27">
        <f t="shared" si="59"/>
        <v>0.14869780137072008</v>
      </c>
    </row>
    <row r="563" spans="2:10" hidden="1" outlineLevel="1" x14ac:dyDescent="0.25">
      <c r="B563" s="29">
        <f>IF('RECAUDO 2015'!B531=4,'RECAUDO 2015'!A531,0)</f>
        <v>421001</v>
      </c>
      <c r="C563" s="30" t="str">
        <f>VLOOKUP(B563,'RECAUDO 2015'!$A$10:$D$854,3,FALSE)</f>
        <v xml:space="preserve">RIOHACHA                                          </v>
      </c>
      <c r="D563" s="31">
        <f>IFERROR(VLOOKUP(B563,'RECAUDO 2014'!$A$10:$E$860,4,FALSE),0)</f>
        <v>21646900</v>
      </c>
      <c r="E563" s="31">
        <f>VLOOKUP(B563,'RECAUDO 2015'!$A$10:$D$854,4,FALSE)</f>
        <v>22501500</v>
      </c>
      <c r="F563" s="31">
        <f t="shared" si="55"/>
        <v>24558330.29305885</v>
      </c>
      <c r="G563" s="31">
        <f t="shared" si="56"/>
        <v>854600</v>
      </c>
      <c r="H563" s="32">
        <f t="shared" si="57"/>
        <v>3.9479094004222226E-2</v>
      </c>
      <c r="I563" s="31">
        <f t="shared" si="58"/>
        <v>-2056830.2930588499</v>
      </c>
      <c r="J563" s="32">
        <f t="shared" si="59"/>
        <v>-8.3752855691504036E-2</v>
      </c>
    </row>
    <row r="564" spans="2:10" hidden="1" outlineLevel="1" x14ac:dyDescent="0.25">
      <c r="B564" s="24">
        <f>IF('RECAUDO 2015'!B532=4,'RECAUDO 2015'!A532,0)</f>
        <v>422019</v>
      </c>
      <c r="C564" s="25" t="str">
        <f>VLOOKUP(B564,'RECAUDO 2015'!$A$10:$D$854,3,FALSE)</f>
        <v xml:space="preserve">SAHAGUN                                           </v>
      </c>
      <c r="D564" s="26">
        <f>IFERROR(VLOOKUP(B564,'RECAUDO 2014'!$A$10:$E$860,4,FALSE),0)</f>
        <v>15906000</v>
      </c>
      <c r="E564" s="26">
        <f>VLOOKUP(B564,'RECAUDO 2015'!$A$10:$D$854,4,FALSE)</f>
        <v>22214000</v>
      </c>
      <c r="F564" s="26">
        <f t="shared" si="55"/>
        <v>18045299.864710148</v>
      </c>
      <c r="G564" s="26">
        <f t="shared" si="56"/>
        <v>6308000</v>
      </c>
      <c r="H564" s="27">
        <f t="shared" si="57"/>
        <v>0.39657990695335088</v>
      </c>
      <c r="I564" s="26">
        <f t="shared" si="58"/>
        <v>4168700.1352898516</v>
      </c>
      <c r="J564" s="27">
        <f t="shared" si="59"/>
        <v>0.2310130708020135</v>
      </c>
    </row>
    <row r="565" spans="2:10" hidden="1" outlineLevel="1" x14ac:dyDescent="0.25">
      <c r="B565" s="29">
        <f>IF('RECAUDO 2015'!B533=4,'RECAUDO 2015'!A533,0)</f>
        <v>422014</v>
      </c>
      <c r="C565" s="30" t="str">
        <f>VLOOKUP(B565,'RECAUDO 2015'!$A$10:$D$854,3,FALSE)</f>
        <v xml:space="preserve">PLANETA RICA                                      </v>
      </c>
      <c r="D565" s="31">
        <f>IFERROR(VLOOKUP(B565,'RECAUDO 2014'!$A$10:$E$860,4,FALSE),0)</f>
        <v>17680800</v>
      </c>
      <c r="E565" s="31">
        <f>VLOOKUP(B565,'RECAUDO 2015'!$A$10:$D$854,4,FALSE)</f>
        <v>21806400</v>
      </c>
      <c r="F565" s="31">
        <f t="shared" si="55"/>
        <v>20058804.0895239</v>
      </c>
      <c r="G565" s="31">
        <f t="shared" si="56"/>
        <v>4125600</v>
      </c>
      <c r="H565" s="32">
        <f t="shared" si="57"/>
        <v>0.23333785801547435</v>
      </c>
      <c r="I565" s="31">
        <f t="shared" si="58"/>
        <v>1747595.9104760997</v>
      </c>
      <c r="J565" s="32">
        <f t="shared" si="59"/>
        <v>8.7123634224475888E-2</v>
      </c>
    </row>
    <row r="566" spans="2:10" hidden="1" outlineLevel="1" x14ac:dyDescent="0.25">
      <c r="B566" s="24">
        <f>IF('RECAUDO 2015'!B534=4,'RECAUDO 2015'!A534,0)</f>
        <v>419009</v>
      </c>
      <c r="C566" s="25" t="str">
        <f>VLOOKUP(B566,'RECAUDO 2015'!$A$10:$D$854,3,FALSE)</f>
        <v xml:space="preserve">MAGANGUE                                          </v>
      </c>
      <c r="D566" s="26">
        <f>IFERROR(VLOOKUP(B566,'RECAUDO 2014'!$A$10:$E$860,4,FALSE),0)</f>
        <v>9044600</v>
      </c>
      <c r="E566" s="26">
        <f>VLOOKUP(B566,'RECAUDO 2015'!$A$10:$D$854,4,FALSE)</f>
        <v>20958500</v>
      </c>
      <c r="F566" s="26">
        <f t="shared" si="55"/>
        <v>10261066.211263509</v>
      </c>
      <c r="G566" s="26">
        <f t="shared" si="56"/>
        <v>11913900</v>
      </c>
      <c r="H566" s="27">
        <f t="shared" si="57"/>
        <v>1.3172390155451872</v>
      </c>
      <c r="I566" s="26">
        <f t="shared" si="58"/>
        <v>10697433.788736491</v>
      </c>
      <c r="J566" s="27">
        <f t="shared" si="59"/>
        <v>1.0425265336455953</v>
      </c>
    </row>
    <row r="567" spans="2:10" hidden="1" outlineLevel="1" x14ac:dyDescent="0.25">
      <c r="B567" s="29">
        <f>IF('RECAUDO 2015'!B535=4,'RECAUDO 2015'!A535,0)</f>
        <v>420005</v>
      </c>
      <c r="C567" s="30" t="str">
        <f>VLOOKUP(B567,'RECAUDO 2015'!$A$10:$D$854,3,FALSE)</f>
        <v xml:space="preserve">CIENAGA                                           </v>
      </c>
      <c r="D567" s="31">
        <f>IFERROR(VLOOKUP(B567,'RECAUDO 2014'!$A$10:$E$860,4,FALSE),0)</f>
        <v>23743600</v>
      </c>
      <c r="E567" s="31">
        <f>VLOOKUP(B567,'RECAUDO 2015'!$A$10:$D$854,4,FALSE)</f>
        <v>19932600</v>
      </c>
      <c r="F567" s="31">
        <f t="shared" si="55"/>
        <v>26937028.911588825</v>
      </c>
      <c r="G567" s="31">
        <f t="shared" si="56"/>
        <v>-3811000</v>
      </c>
      <c r="H567" s="32">
        <f t="shared" si="57"/>
        <v>-0.16050641014841893</v>
      </c>
      <c r="I567" s="31">
        <f t="shared" si="58"/>
        <v>-7004428.9115888253</v>
      </c>
      <c r="J567" s="32">
        <f t="shared" si="59"/>
        <v>-0.26002975066694844</v>
      </c>
    </row>
    <row r="568" spans="2:10" hidden="1" outlineLevel="1" x14ac:dyDescent="0.25">
      <c r="B568" s="24">
        <f>IF('RECAUDO 2015'!B536=4,'RECAUDO 2015'!A536,0)</f>
        <v>418017</v>
      </c>
      <c r="C568" s="25" t="str">
        <f>VLOOKUP(B568,'RECAUDO 2015'!$A$10:$D$854,3,FALSE)</f>
        <v xml:space="preserve">SABANA LARGA                                      </v>
      </c>
      <c r="D568" s="26">
        <f>IFERROR(VLOOKUP(B568,'RECAUDO 2014'!$A$10:$E$860,4,FALSE),0)</f>
        <v>17400700</v>
      </c>
      <c r="E568" s="26">
        <f>VLOOKUP(B568,'RECAUDO 2015'!$A$10:$D$854,4,FALSE)</f>
        <v>19603600</v>
      </c>
      <c r="F568" s="26">
        <f t="shared" si="55"/>
        <v>19741031.645659618</v>
      </c>
      <c r="G568" s="26">
        <f t="shared" si="56"/>
        <v>2202900</v>
      </c>
      <c r="H568" s="27">
        <f t="shared" si="57"/>
        <v>0.12659835523858232</v>
      </c>
      <c r="I568" s="26">
        <f t="shared" si="58"/>
        <v>-137431.64565961808</v>
      </c>
      <c r="J568" s="27">
        <f t="shared" si="59"/>
        <v>-6.961725614265668E-3</v>
      </c>
    </row>
    <row r="569" spans="2:10" hidden="1" outlineLevel="1" x14ac:dyDescent="0.25">
      <c r="B569" s="29">
        <f>IF('RECAUDO 2015'!B537=4,'RECAUDO 2015'!A537,0)</f>
        <v>426002</v>
      </c>
      <c r="C569" s="30" t="str">
        <f>VLOOKUP(B569,'RECAUDO 2015'!$A$10:$D$854,3,FALSE)</f>
        <v xml:space="preserve">AGUACHICA                                         </v>
      </c>
      <c r="D569" s="31">
        <f>IFERROR(VLOOKUP(B569,'RECAUDO 2014'!$A$10:$E$860,4,FALSE),0)</f>
        <v>20008400</v>
      </c>
      <c r="E569" s="31">
        <f>VLOOKUP(B569,'RECAUDO 2015'!$A$10:$D$854,4,FALSE)</f>
        <v>17528650</v>
      </c>
      <c r="F569" s="31">
        <f t="shared" si="55"/>
        <v>22699457.928647462</v>
      </c>
      <c r="G569" s="31">
        <f t="shared" si="56"/>
        <v>-2479750</v>
      </c>
      <c r="H569" s="32">
        <f t="shared" si="57"/>
        <v>-0.12393544711221283</v>
      </c>
      <c r="I569" s="31">
        <f t="shared" si="58"/>
        <v>-5170807.9286474623</v>
      </c>
      <c r="J569" s="32">
        <f t="shared" si="59"/>
        <v>-0.22779433521721826</v>
      </c>
    </row>
    <row r="570" spans="2:10" hidden="1" outlineLevel="1" x14ac:dyDescent="0.25">
      <c r="B570" s="24">
        <f>IF('RECAUDO 2015'!B538=4,'RECAUDO 2015'!A538,0)</f>
        <v>418002</v>
      </c>
      <c r="C570" s="25" t="str">
        <f>VLOOKUP(B570,'RECAUDO 2015'!$A$10:$D$854,3,FALSE)</f>
        <v xml:space="preserve">BARANOA                                           </v>
      </c>
      <c r="D570" s="26">
        <f>IFERROR(VLOOKUP(B570,'RECAUDO 2014'!$A$10:$E$860,4,FALSE),0)</f>
        <v>11667500</v>
      </c>
      <c r="E570" s="26">
        <f>VLOOKUP(B570,'RECAUDO 2015'!$A$10:$D$854,4,FALSE)</f>
        <v>16961600</v>
      </c>
      <c r="F570" s="26">
        <f t="shared" si="55"/>
        <v>13236736.839652058</v>
      </c>
      <c r="G570" s="26">
        <f t="shared" si="56"/>
        <v>5294100</v>
      </c>
      <c r="H570" s="27">
        <f t="shared" si="57"/>
        <v>0.45374758945789595</v>
      </c>
      <c r="I570" s="26">
        <f t="shared" si="58"/>
        <v>3724863.1603479423</v>
      </c>
      <c r="J570" s="27">
        <f t="shared" si="59"/>
        <v>0.28140343088107</v>
      </c>
    </row>
    <row r="571" spans="2:10" hidden="1" outlineLevel="1" x14ac:dyDescent="0.25">
      <c r="B571" s="29">
        <f>IF('RECAUDO 2015'!B539=4,'RECAUDO 2015'!A539,0)</f>
        <v>418014</v>
      </c>
      <c r="C571" s="30" t="str">
        <f>VLOOKUP(B571,'RECAUDO 2015'!$A$10:$D$854,3,FALSE)</f>
        <v xml:space="preserve">PUERTO COLOMBIA                                   </v>
      </c>
      <c r="D571" s="31">
        <f>IFERROR(VLOOKUP(B571,'RECAUDO 2014'!$A$10:$E$860,4,FALSE),0)</f>
        <v>13101400</v>
      </c>
      <c r="E571" s="31">
        <f>VLOOKUP(B571,'RECAUDO 2015'!$A$10:$D$854,4,FALSE)</f>
        <v>16668600</v>
      </c>
      <c r="F571" s="31">
        <f t="shared" si="55"/>
        <v>14863491.238998713</v>
      </c>
      <c r="G571" s="31">
        <f t="shared" si="56"/>
        <v>3567200</v>
      </c>
      <c r="H571" s="32">
        <f t="shared" si="57"/>
        <v>0.27227624528676331</v>
      </c>
      <c r="I571" s="31">
        <f t="shared" si="58"/>
        <v>1805108.761001287</v>
      </c>
      <c r="J571" s="32">
        <f t="shared" si="59"/>
        <v>0.12144581188738868</v>
      </c>
    </row>
    <row r="572" spans="2:10" hidden="1" outlineLevel="1" x14ac:dyDescent="0.25">
      <c r="B572" s="24">
        <f>IF('RECAUDO 2015'!B540=4,'RECAUDO 2015'!A540,0)</f>
        <v>418008</v>
      </c>
      <c r="C572" s="25" t="str">
        <f>VLOOKUP(B572,'RECAUDO 2015'!$A$10:$D$854,3,FALSE)</f>
        <v xml:space="preserve">MALAMBO                                           </v>
      </c>
      <c r="D572" s="26">
        <f>IFERROR(VLOOKUP(B572,'RECAUDO 2014'!$A$10:$E$860,4,FALSE),0)</f>
        <v>12273400</v>
      </c>
      <c r="E572" s="26">
        <f>VLOOKUP(B572,'RECAUDO 2015'!$A$10:$D$854,4,FALSE)</f>
        <v>15745600</v>
      </c>
      <c r="F572" s="26">
        <f t="shared" si="55"/>
        <v>13924128.213223534</v>
      </c>
      <c r="G572" s="26">
        <f t="shared" si="56"/>
        <v>3472200</v>
      </c>
      <c r="H572" s="27">
        <f t="shared" si="57"/>
        <v>0.2829044926426254</v>
      </c>
      <c r="I572" s="26">
        <f t="shared" si="58"/>
        <v>1821471.7867764663</v>
      </c>
      <c r="J572" s="27">
        <f t="shared" si="59"/>
        <v>0.13081406310569887</v>
      </c>
    </row>
    <row r="573" spans="2:10" hidden="1" outlineLevel="1" x14ac:dyDescent="0.25">
      <c r="B573" s="29">
        <f>IF('RECAUDO 2015'!B541=4,'RECAUDO 2015'!A541,0)</f>
        <v>423006</v>
      </c>
      <c r="C573" s="30" t="str">
        <f>VLOOKUP(B573,'RECAUDO 2015'!$A$10:$D$854,3,FALSE)</f>
        <v xml:space="preserve">COROZAL                                           </v>
      </c>
      <c r="D573" s="31">
        <f>IFERROR(VLOOKUP(B573,'RECAUDO 2014'!$A$10:$E$860,4,FALSE),0)</f>
        <v>13196800</v>
      </c>
      <c r="E573" s="31">
        <f>VLOOKUP(B573,'RECAUDO 2015'!$A$10:$D$854,4,FALSE)</f>
        <v>14195500</v>
      </c>
      <c r="F573" s="31">
        <f t="shared" si="55"/>
        <v>14971722.196316287</v>
      </c>
      <c r="G573" s="31">
        <f t="shared" si="56"/>
        <v>998700</v>
      </c>
      <c r="H573" s="32">
        <f t="shared" si="57"/>
        <v>7.5677436954413091E-2</v>
      </c>
      <c r="I573" s="31">
        <f t="shared" si="58"/>
        <v>-776222.19631628692</v>
      </c>
      <c r="J573" s="32">
        <f t="shared" si="59"/>
        <v>-5.1845885606084274E-2</v>
      </c>
    </row>
    <row r="574" spans="2:10" hidden="1" outlineLevel="1" x14ac:dyDescent="0.25">
      <c r="B574" s="24">
        <f>IF('RECAUDO 2015'!B542=4,'RECAUDO 2015'!A542,0)</f>
        <v>419030</v>
      </c>
      <c r="C574" s="25" t="str">
        <f>VLOOKUP(B574,'RECAUDO 2015'!$A$10:$D$854,3,FALSE)</f>
        <v xml:space="preserve">TURBACO                                           </v>
      </c>
      <c r="D574" s="26">
        <f>IFERROR(VLOOKUP(B574,'RECAUDO 2014'!$A$10:$E$860,4,FALSE),0)</f>
        <v>7706800</v>
      </c>
      <c r="E574" s="26">
        <f>VLOOKUP(B574,'RECAUDO 2015'!$A$10:$D$854,4,FALSE)</f>
        <v>13154600</v>
      </c>
      <c r="F574" s="26">
        <f t="shared" si="55"/>
        <v>8743336.9167199899</v>
      </c>
      <c r="G574" s="26">
        <f t="shared" si="56"/>
        <v>5447800</v>
      </c>
      <c r="H574" s="27">
        <f t="shared" si="57"/>
        <v>0.70688223387138627</v>
      </c>
      <c r="I574" s="26">
        <f t="shared" si="58"/>
        <v>4411263.0832800101</v>
      </c>
      <c r="J574" s="27">
        <f t="shared" si="59"/>
        <v>0.50452854845891815</v>
      </c>
    </row>
    <row r="575" spans="2:10" hidden="1" outlineLevel="1" x14ac:dyDescent="0.25">
      <c r="B575" s="29">
        <f>IF('RECAUDO 2015'!B543=4,'RECAUDO 2015'!A543,0)</f>
        <v>426029</v>
      </c>
      <c r="C575" s="30" t="str">
        <f>VLOOKUP(B575,'RECAUDO 2015'!$A$10:$D$854,3,FALSE)</f>
        <v xml:space="preserve">COTELCO CESAR                                     </v>
      </c>
      <c r="D575" s="31">
        <f>IFERROR(VLOOKUP(B575,'RECAUDO 2014'!$A$10:$E$860,4,FALSE),0)</f>
        <v>4081900</v>
      </c>
      <c r="E575" s="31">
        <f>VLOOKUP(B575,'RECAUDO 2015'!$A$10:$D$854,4,FALSE)</f>
        <v>12664200</v>
      </c>
      <c r="F575" s="31">
        <f t="shared" si="55"/>
        <v>4630900.8875745218</v>
      </c>
      <c r="G575" s="31">
        <f t="shared" si="56"/>
        <v>8582300</v>
      </c>
      <c r="H575" s="32">
        <f t="shared" si="57"/>
        <v>2.1025257845611112</v>
      </c>
      <c r="I575" s="31">
        <f t="shared" si="58"/>
        <v>8033299.1124254782</v>
      </c>
      <c r="J575" s="32">
        <f t="shared" si="59"/>
        <v>1.7347162695665022</v>
      </c>
    </row>
    <row r="576" spans="2:10" hidden="1" outlineLevel="1" x14ac:dyDescent="0.25">
      <c r="B576" s="24">
        <f>IF('RECAUDO 2015'!B544=4,'RECAUDO 2015'!A544,0)</f>
        <v>423033</v>
      </c>
      <c r="C576" s="25" t="str">
        <f>VLOOKUP(B576,'RECAUDO 2015'!$A$10:$D$854,3,FALSE)</f>
        <v>COVEÑAS- SUCRE</v>
      </c>
      <c r="D576" s="26">
        <f>IFERROR(VLOOKUP(B576,'RECAUDO 2014'!$A$10:$E$860,4,FALSE),0)</f>
        <v>16361100</v>
      </c>
      <c r="E576" s="26">
        <f>VLOOKUP(B576,'RECAUDO 2015'!$A$10:$D$854,4,FALSE)</f>
        <v>12574300</v>
      </c>
      <c r="F576" s="26">
        <f t="shared" si="55"/>
        <v>18561609.179964114</v>
      </c>
      <c r="G576" s="26">
        <f t="shared" si="56"/>
        <v>-3786800</v>
      </c>
      <c r="H576" s="27">
        <f t="shared" si="57"/>
        <v>-0.23145143052728734</v>
      </c>
      <c r="I576" s="26">
        <f t="shared" si="58"/>
        <v>-5987309.179964114</v>
      </c>
      <c r="J576" s="27">
        <f t="shared" si="59"/>
        <v>-0.3225641226422854</v>
      </c>
    </row>
    <row r="577" spans="2:10" hidden="1" outlineLevel="1" x14ac:dyDescent="0.25">
      <c r="B577" s="29">
        <f>IF('RECAUDO 2015'!B545=4,'RECAUDO 2015'!A545,0)</f>
        <v>419003</v>
      </c>
      <c r="C577" s="30" t="str">
        <f>VLOOKUP(B577,'RECAUDO 2015'!$A$10:$D$854,3,FALSE)</f>
        <v xml:space="preserve">ARJONA                                            </v>
      </c>
      <c r="D577" s="31">
        <f>IFERROR(VLOOKUP(B577,'RECAUDO 2014'!$A$10:$E$860,4,FALSE),0)</f>
        <v>10674200</v>
      </c>
      <c r="E577" s="31">
        <f>VLOOKUP(B577,'RECAUDO 2015'!$A$10:$D$854,4,FALSE)</f>
        <v>12381000</v>
      </c>
      <c r="F577" s="31">
        <f t="shared" si="55"/>
        <v>12109841.557644226</v>
      </c>
      <c r="G577" s="31">
        <f t="shared" si="56"/>
        <v>1706800</v>
      </c>
      <c r="H577" s="32">
        <f t="shared" si="57"/>
        <v>0.15989957092803198</v>
      </c>
      <c r="I577" s="31">
        <f t="shared" si="58"/>
        <v>271158.44235577434</v>
      </c>
      <c r="J577" s="32">
        <f t="shared" si="59"/>
        <v>2.2391576393880008E-2</v>
      </c>
    </row>
    <row r="578" spans="2:10" hidden="1" outlineLevel="1" x14ac:dyDescent="0.25">
      <c r="B578" s="24">
        <f>IF('RECAUDO 2015'!B546=4,'RECAUDO 2015'!A546,0)</f>
        <v>421004</v>
      </c>
      <c r="C578" s="25" t="str">
        <f>VLOOKUP(B578,'RECAUDO 2015'!$A$10:$D$854,3,FALSE)</f>
        <v xml:space="preserve">MAICAO                                            </v>
      </c>
      <c r="D578" s="26">
        <f>IFERROR(VLOOKUP(B578,'RECAUDO 2014'!$A$10:$E$860,4,FALSE),0)</f>
        <v>11117900</v>
      </c>
      <c r="E578" s="26">
        <f>VLOOKUP(B578,'RECAUDO 2015'!$A$10:$D$854,4,FALSE)</f>
        <v>12099600</v>
      </c>
      <c r="F578" s="26">
        <f t="shared" si="55"/>
        <v>12613217.613847664</v>
      </c>
      <c r="G578" s="26">
        <f t="shared" si="56"/>
        <v>981700</v>
      </c>
      <c r="H578" s="27">
        <f t="shared" si="57"/>
        <v>8.8299049280889275E-2</v>
      </c>
      <c r="I578" s="26">
        <f t="shared" si="58"/>
        <v>-513617.61384766363</v>
      </c>
      <c r="J578" s="27">
        <f t="shared" si="59"/>
        <v>-4.0720586100391865E-2</v>
      </c>
    </row>
    <row r="579" spans="2:10" hidden="1" outlineLevel="1" x14ac:dyDescent="0.25">
      <c r="B579" s="29">
        <f>IF('RECAUDO 2015'!B547=4,'RECAUDO 2015'!A547,0)</f>
        <v>422008</v>
      </c>
      <c r="C579" s="30" t="str">
        <f>VLOOKUP(B579,'RECAUDO 2015'!$A$10:$D$854,3,FALSE)</f>
        <v xml:space="preserve">CIENAGA DE ORO                                    </v>
      </c>
      <c r="D579" s="31">
        <f>IFERROR(VLOOKUP(B579,'RECAUDO 2014'!$A$10:$E$860,4,FALSE),0)</f>
        <v>10166100</v>
      </c>
      <c r="E579" s="31">
        <f>VLOOKUP(B579,'RECAUDO 2015'!$A$10:$D$854,4,FALSE)</f>
        <v>11689700</v>
      </c>
      <c r="F579" s="31">
        <f t="shared" si="55"/>
        <v>11533403.932769384</v>
      </c>
      <c r="G579" s="31">
        <f t="shared" si="56"/>
        <v>1523600</v>
      </c>
      <c r="H579" s="32">
        <f t="shared" si="57"/>
        <v>0.14987064852795084</v>
      </c>
      <c r="I579" s="31">
        <f t="shared" si="58"/>
        <v>156296.06723061576</v>
      </c>
      <c r="J579" s="32">
        <f t="shared" si="59"/>
        <v>1.3551599175897877E-2</v>
      </c>
    </row>
    <row r="580" spans="2:10" hidden="1" outlineLevel="1" x14ac:dyDescent="0.25">
      <c r="B580" s="24">
        <f>IF('RECAUDO 2015'!B548=4,'RECAUDO 2015'!A548,0)</f>
        <v>422021</v>
      </c>
      <c r="C580" s="25" t="str">
        <f>VLOOKUP(B580,'RECAUDO 2015'!$A$10:$D$854,3,FALSE)</f>
        <v xml:space="preserve">SAN ANTERO                                        </v>
      </c>
      <c r="D580" s="26">
        <f>IFERROR(VLOOKUP(B580,'RECAUDO 2014'!$A$10:$E$860,4,FALSE),0)</f>
        <v>8468900</v>
      </c>
      <c r="E580" s="26">
        <f>VLOOKUP(B580,'RECAUDO 2015'!$A$10:$D$854,4,FALSE)</f>
        <v>10193300</v>
      </c>
      <c r="F580" s="26">
        <f t="shared" si="55"/>
        <v>9607936.6292118542</v>
      </c>
      <c r="G580" s="26">
        <f t="shared" si="56"/>
        <v>1724400</v>
      </c>
      <c r="H580" s="27">
        <f t="shared" si="57"/>
        <v>0.20361558171663385</v>
      </c>
      <c r="I580" s="26">
        <f t="shared" si="58"/>
        <v>585363.37078814581</v>
      </c>
      <c r="J580" s="27">
        <f t="shared" si="59"/>
        <v>6.092498247838285E-2</v>
      </c>
    </row>
    <row r="581" spans="2:10" hidden="1" outlineLevel="1" x14ac:dyDescent="0.25">
      <c r="B581" s="29">
        <f>IF('RECAUDO 2015'!B549=4,'RECAUDO 2015'!A549,0)</f>
        <v>422002</v>
      </c>
      <c r="C581" s="30" t="str">
        <f>VLOOKUP(B581,'RECAUDO 2015'!$A$10:$D$854,3,FALSE)</f>
        <v xml:space="preserve">AYAPEL                                            </v>
      </c>
      <c r="D581" s="31">
        <f>IFERROR(VLOOKUP(B581,'RECAUDO 2014'!$A$10:$E$860,4,FALSE),0)</f>
        <v>7162900</v>
      </c>
      <c r="E581" s="31">
        <f>VLOOKUP(B581,'RECAUDO 2015'!$A$10:$D$854,4,FALSE)</f>
        <v>9235400</v>
      </c>
      <c r="F581" s="31">
        <f t="shared" si="55"/>
        <v>8126284.3204408595</v>
      </c>
      <c r="G581" s="31">
        <f t="shared" si="56"/>
        <v>2072500</v>
      </c>
      <c r="H581" s="32">
        <f t="shared" si="57"/>
        <v>0.28933811724301606</v>
      </c>
      <c r="I581" s="31">
        <f t="shared" si="58"/>
        <v>1109115.6795591405</v>
      </c>
      <c r="J581" s="32">
        <f t="shared" si="59"/>
        <v>0.13648497096874523</v>
      </c>
    </row>
    <row r="582" spans="2:10" hidden="1" outlineLevel="1" x14ac:dyDescent="0.25">
      <c r="B582" s="24">
        <f>IF('RECAUDO 2015'!B550=4,'RECAUDO 2015'!A550,0)</f>
        <v>423018</v>
      </c>
      <c r="C582" s="25" t="str">
        <f>VLOOKUP(B582,'RECAUDO 2015'!$A$10:$D$854,3,FALSE)</f>
        <v xml:space="preserve">SAN MARCOS                                        </v>
      </c>
      <c r="D582" s="26">
        <f>IFERROR(VLOOKUP(B582,'RECAUDO 2014'!$A$10:$E$860,4,FALSE),0)</f>
        <v>6879700</v>
      </c>
      <c r="E582" s="26">
        <f>VLOOKUP(B582,'RECAUDO 2015'!$A$10:$D$854,4,FALSE)</f>
        <v>8925400</v>
      </c>
      <c r="F582" s="26">
        <f t="shared" si="55"/>
        <v>7804994.9377119578</v>
      </c>
      <c r="G582" s="26">
        <f t="shared" si="56"/>
        <v>2045700</v>
      </c>
      <c r="H582" s="27">
        <f t="shared" si="57"/>
        <v>0.29735308225649382</v>
      </c>
      <c r="I582" s="26">
        <f t="shared" si="58"/>
        <v>1120405.0622880422</v>
      </c>
      <c r="J582" s="27">
        <f t="shared" si="59"/>
        <v>0.14354974874801019</v>
      </c>
    </row>
    <row r="583" spans="2:10" hidden="1" outlineLevel="1" x14ac:dyDescent="0.25">
      <c r="B583" s="29">
        <f>IF('RECAUDO 2015'!B551=4,'RECAUDO 2015'!A551,0)</f>
        <v>422007</v>
      </c>
      <c r="C583" s="30" t="str">
        <f>VLOOKUP(B583,'RECAUDO 2015'!$A$10:$D$854,3,FALSE)</f>
        <v xml:space="preserve">CHINU                                             </v>
      </c>
      <c r="D583" s="31">
        <f>IFERROR(VLOOKUP(B583,'RECAUDO 2014'!$A$10:$E$860,4,FALSE),0)</f>
        <v>8022800</v>
      </c>
      <c r="E583" s="31">
        <f>VLOOKUP(B583,'RECAUDO 2015'!$A$10:$D$854,4,FALSE)</f>
        <v>8241600</v>
      </c>
      <c r="F583" s="31">
        <f t="shared" si="55"/>
        <v>9101837.7816293575</v>
      </c>
      <c r="G583" s="31">
        <f t="shared" si="56"/>
        <v>218800</v>
      </c>
      <c r="H583" s="32">
        <f t="shared" si="57"/>
        <v>2.7272274019045639E-2</v>
      </c>
      <c r="I583" s="31">
        <f t="shared" si="58"/>
        <v>-860237.78162935749</v>
      </c>
      <c r="J583" s="32">
        <f t="shared" si="59"/>
        <v>-9.451253716756125E-2</v>
      </c>
    </row>
    <row r="584" spans="2:10" hidden="1" outlineLevel="1" x14ac:dyDescent="0.25">
      <c r="B584" s="24">
        <f>IF('RECAUDO 2015'!B552=4,'RECAUDO 2015'!A552,0)</f>
        <v>422025</v>
      </c>
      <c r="C584" s="25" t="str">
        <f>VLOOKUP(B584,'RECAUDO 2015'!$A$10:$D$854,3,FALSE)</f>
        <v xml:space="preserve">SAN PELAYO                                        </v>
      </c>
      <c r="D584" s="26">
        <f>IFERROR(VLOOKUP(B584,'RECAUDO 2014'!$A$10:$E$860,4,FALSE),0)</f>
        <v>5109000</v>
      </c>
      <c r="E584" s="26">
        <f>VLOOKUP(B584,'RECAUDO 2015'!$A$10:$D$854,4,FALSE)</f>
        <v>7873900</v>
      </c>
      <c r="F584" s="26">
        <f t="shared" si="55"/>
        <v>5796142.1481707618</v>
      </c>
      <c r="G584" s="26">
        <f t="shared" si="56"/>
        <v>2764900</v>
      </c>
      <c r="H584" s="27">
        <f t="shared" si="57"/>
        <v>0.54118222744176947</v>
      </c>
      <c r="I584" s="26">
        <f t="shared" si="58"/>
        <v>2077757.8518292382</v>
      </c>
      <c r="J584" s="27">
        <f t="shared" si="59"/>
        <v>0.35847254927744832</v>
      </c>
    </row>
    <row r="585" spans="2:10" hidden="1" outlineLevel="1" x14ac:dyDescent="0.25">
      <c r="B585" s="29">
        <f>IF('RECAUDO 2015'!B553=4,'RECAUDO 2015'!A553,0)</f>
        <v>422024</v>
      </c>
      <c r="C585" s="30" t="str">
        <f>VLOOKUP(B585,'RECAUDO 2015'!$A$10:$D$854,3,FALSE)</f>
        <v xml:space="preserve">TIERRA ALTA                                       </v>
      </c>
      <c r="D585" s="31">
        <f>IFERROR(VLOOKUP(B585,'RECAUDO 2014'!$A$10:$E$860,4,FALSE),0)</f>
        <v>9478000</v>
      </c>
      <c r="E585" s="31">
        <f>VLOOKUP(B585,'RECAUDO 2015'!$A$10:$D$854,4,FALSE)</f>
        <v>7788500</v>
      </c>
      <c r="F585" s="31">
        <f t="shared" si="55"/>
        <v>10752756.954465156</v>
      </c>
      <c r="G585" s="31">
        <f t="shared" si="56"/>
        <v>-1689500</v>
      </c>
      <c r="H585" s="32">
        <f t="shared" si="57"/>
        <v>-0.17825490609833294</v>
      </c>
      <c r="I585" s="31">
        <f t="shared" si="58"/>
        <v>-2964256.9544651564</v>
      </c>
      <c r="J585" s="32">
        <f t="shared" si="59"/>
        <v>-0.27567413334254043</v>
      </c>
    </row>
    <row r="586" spans="2:10" hidden="1" outlineLevel="1" x14ac:dyDescent="0.25">
      <c r="B586" s="24">
        <f>IF('RECAUDO 2015'!B554=4,'RECAUDO 2015'!A554,0)</f>
        <v>418005</v>
      </c>
      <c r="C586" s="25" t="str">
        <f>VLOOKUP(B586,'RECAUDO 2015'!$A$10:$D$854,3,FALSE)</f>
        <v xml:space="preserve">GALAPA                                            </v>
      </c>
      <c r="D586" s="26">
        <f>IFERROR(VLOOKUP(B586,'RECAUDO 2014'!$A$10:$E$860,4,FALSE),0)</f>
        <v>5842300</v>
      </c>
      <c r="E586" s="26">
        <f>VLOOKUP(B586,'RECAUDO 2015'!$A$10:$D$854,4,FALSE)</f>
        <v>7463000</v>
      </c>
      <c r="F586" s="26">
        <f t="shared" si="55"/>
        <v>6628068.364113925</v>
      </c>
      <c r="G586" s="26">
        <f t="shared" si="56"/>
        <v>1620700</v>
      </c>
      <c r="H586" s="27">
        <f t="shared" si="57"/>
        <v>0.27740787018811086</v>
      </c>
      <c r="I586" s="26">
        <f t="shared" si="58"/>
        <v>834931.63588607498</v>
      </c>
      <c r="J586" s="27">
        <f t="shared" si="59"/>
        <v>0.12596907424893367</v>
      </c>
    </row>
    <row r="587" spans="2:10" hidden="1" outlineLevel="1" x14ac:dyDescent="0.25">
      <c r="B587" s="29">
        <f>IF('RECAUDO 2015'!B555=4,'RECAUDO 2015'!A555,0)</f>
        <v>418019</v>
      </c>
      <c r="C587" s="30" t="str">
        <f>VLOOKUP(B587,'RECAUDO 2015'!$A$10:$D$854,3,FALSE)</f>
        <v xml:space="preserve">SANTO TOMAS                                       </v>
      </c>
      <c r="D587" s="31">
        <f>IFERROR(VLOOKUP(B587,'RECAUDO 2014'!$A$10:$E$860,4,FALSE),0)</f>
        <v>7348300</v>
      </c>
      <c r="E587" s="31">
        <f>VLOOKUP(B587,'RECAUDO 2015'!$A$10:$D$854,4,FALSE)</f>
        <v>6844600</v>
      </c>
      <c r="F587" s="31">
        <f t="shared" si="55"/>
        <v>8336619.9544731276</v>
      </c>
      <c r="G587" s="31">
        <f t="shared" si="56"/>
        <v>-503700</v>
      </c>
      <c r="H587" s="32">
        <f t="shared" si="57"/>
        <v>-6.8546466529673555E-2</v>
      </c>
      <c r="I587" s="31">
        <f t="shared" si="58"/>
        <v>-1492019.9544731276</v>
      </c>
      <c r="J587" s="32">
        <f t="shared" si="59"/>
        <v>-0.17897180903305587</v>
      </c>
    </row>
    <row r="588" spans="2:10" hidden="1" outlineLevel="1" x14ac:dyDescent="0.25">
      <c r="B588" s="24">
        <f>IF('RECAUDO 2015'!B556=4,'RECAUDO 2015'!A556,0)</f>
        <v>423015</v>
      </c>
      <c r="C588" s="25" t="str">
        <f>VLOOKUP(B588,'RECAUDO 2015'!$A$10:$D$854,3,FALSE)</f>
        <v xml:space="preserve">SAMPUES                                           </v>
      </c>
      <c r="D588" s="26">
        <f>IFERROR(VLOOKUP(B588,'RECAUDO 2014'!$A$10:$E$860,4,FALSE),0)</f>
        <v>6073800</v>
      </c>
      <c r="E588" s="26">
        <f>VLOOKUP(B588,'RECAUDO 2015'!$A$10:$D$854,4,FALSE)</f>
        <v>6642900</v>
      </c>
      <c r="F588" s="26">
        <f t="shared" si="55"/>
        <v>6890704.2825522749</v>
      </c>
      <c r="G588" s="26">
        <f t="shared" si="56"/>
        <v>569100</v>
      </c>
      <c r="H588" s="27">
        <f t="shared" si="57"/>
        <v>9.3697520497876052E-2</v>
      </c>
      <c r="I588" s="26">
        <f t="shared" si="58"/>
        <v>-247804.28255227488</v>
      </c>
      <c r="J588" s="27">
        <f t="shared" si="59"/>
        <v>-3.5962112491132681E-2</v>
      </c>
    </row>
    <row r="589" spans="2:10" hidden="1" outlineLevel="1" x14ac:dyDescent="0.25">
      <c r="B589" s="29">
        <f>IF('RECAUDO 2015'!B557=4,'RECAUDO 2015'!A557,0)</f>
        <v>421010</v>
      </c>
      <c r="C589" s="30" t="str">
        <f>VLOOKUP(B589,'RECAUDO 2015'!$A$10:$D$854,3,FALSE)</f>
        <v xml:space="preserve">COTELCO-GUAJIRA                                   </v>
      </c>
      <c r="D589" s="31">
        <f>IFERROR(VLOOKUP(B589,'RECAUDO 2014'!$A$10:$E$860,4,FALSE),0)</f>
        <v>2830800</v>
      </c>
      <c r="E589" s="31">
        <f>VLOOKUP(B589,'RECAUDO 2015'!$A$10:$D$854,4,FALSE)</f>
        <v>5606100</v>
      </c>
      <c r="F589" s="31">
        <f t="shared" si="55"/>
        <v>3211532.4315994899</v>
      </c>
      <c r="G589" s="31">
        <f t="shared" si="56"/>
        <v>2775300</v>
      </c>
      <c r="H589" s="32">
        <f t="shared" si="57"/>
        <v>0.98039423484527344</v>
      </c>
      <c r="I589" s="31">
        <f t="shared" si="58"/>
        <v>2394567.5684005101</v>
      </c>
      <c r="J589" s="32">
        <f t="shared" si="59"/>
        <v>0.7456152535902949</v>
      </c>
    </row>
    <row r="590" spans="2:10" hidden="1" outlineLevel="1" x14ac:dyDescent="0.25">
      <c r="B590" s="24">
        <f>IF('RECAUDO 2015'!B558=4,'RECAUDO 2015'!A558,0)</f>
        <v>420009</v>
      </c>
      <c r="C590" s="25" t="str">
        <f>VLOOKUP(B590,'RECAUDO 2015'!$A$10:$D$854,3,FALSE)</f>
        <v xml:space="preserve">FUNDACION                                         </v>
      </c>
      <c r="D590" s="26">
        <f>IFERROR(VLOOKUP(B590,'RECAUDO 2014'!$A$10:$E$860,4,FALSE),0)</f>
        <v>7780500</v>
      </c>
      <c r="E590" s="26">
        <f>VLOOKUP(B590,'RECAUDO 2015'!$A$10:$D$854,4,FALSE)</f>
        <v>5421400</v>
      </c>
      <c r="F590" s="26">
        <f t="shared" si="55"/>
        <v>8826949.3019852452</v>
      </c>
      <c r="G590" s="26">
        <f t="shared" si="56"/>
        <v>-2359100</v>
      </c>
      <c r="H590" s="27">
        <f t="shared" si="57"/>
        <v>-0.30320673478568216</v>
      </c>
      <c r="I590" s="26">
        <f t="shared" si="58"/>
        <v>-3405549.3019852452</v>
      </c>
      <c r="J590" s="27">
        <f t="shared" si="59"/>
        <v>-0.38581271801564698</v>
      </c>
    </row>
    <row r="591" spans="2:10" hidden="1" outlineLevel="1" x14ac:dyDescent="0.25">
      <c r="B591" s="29">
        <f>IF('RECAUDO 2015'!B559=4,'RECAUDO 2015'!A559,0)</f>
        <v>423023</v>
      </c>
      <c r="C591" s="30" t="str">
        <f>VLOOKUP(B591,'RECAUDO 2015'!$A$10:$D$854,3,FALSE)</f>
        <v xml:space="preserve">TOLU                                              </v>
      </c>
      <c r="D591" s="31">
        <f>IFERROR(VLOOKUP(B591,'RECAUDO 2014'!$A$10:$E$860,4,FALSE),0)</f>
        <v>6345700</v>
      </c>
      <c r="E591" s="31">
        <f>VLOOKUP(B591,'RECAUDO 2015'!$A$10:$D$854,4,FALSE)</f>
        <v>5258900</v>
      </c>
      <c r="F591" s="31">
        <f t="shared" si="55"/>
        <v>7199173.8558714436</v>
      </c>
      <c r="G591" s="31">
        <f t="shared" si="56"/>
        <v>-1086800</v>
      </c>
      <c r="H591" s="32">
        <f t="shared" si="57"/>
        <v>-0.17126558141733772</v>
      </c>
      <c r="I591" s="31">
        <f t="shared" si="58"/>
        <v>-1940273.8558714436</v>
      </c>
      <c r="J591" s="32">
        <f t="shared" si="59"/>
        <v>-0.26951340455391437</v>
      </c>
    </row>
    <row r="592" spans="2:10" hidden="1" outlineLevel="1" x14ac:dyDescent="0.25">
      <c r="B592" s="24">
        <f>IF('RECAUDO 2015'!B560=4,'RECAUDO 2015'!A560,0)</f>
        <v>422034</v>
      </c>
      <c r="C592" s="25" t="str">
        <f>VLOOKUP(B592,'RECAUDO 2015'!$A$10:$D$854,3,FALSE)</f>
        <v xml:space="preserve">LA APARTADA                                      </v>
      </c>
      <c r="D592" s="26">
        <f>IFERROR(VLOOKUP(B592,'RECAUDO 2014'!$A$10:$E$860,4,FALSE),0)</f>
        <v>4348900</v>
      </c>
      <c r="E592" s="26">
        <f>VLOOKUP(B592,'RECAUDO 2015'!$A$10:$D$854,4,FALSE)</f>
        <v>4851900</v>
      </c>
      <c r="F592" s="26">
        <f t="shared" si="55"/>
        <v>4933811.4284947794</v>
      </c>
      <c r="G592" s="26">
        <f t="shared" si="56"/>
        <v>503000</v>
      </c>
      <c r="H592" s="27">
        <f t="shared" si="57"/>
        <v>0.1156614316263882</v>
      </c>
      <c r="I592" s="26">
        <f t="shared" si="58"/>
        <v>-81911.428494779393</v>
      </c>
      <c r="J592" s="27">
        <f t="shared" si="59"/>
        <v>-1.6602059012978732E-2</v>
      </c>
    </row>
    <row r="593" spans="2:10" hidden="1" outlineLevel="1" x14ac:dyDescent="0.25">
      <c r="B593" s="29">
        <f>IF('RECAUDO 2015'!B561=4,'RECAUDO 2015'!A561,0)</f>
        <v>422027</v>
      </c>
      <c r="C593" s="30" t="str">
        <f>VLOOKUP(B593,'RECAUDO 2015'!$A$10:$D$854,3,FALSE)</f>
        <v xml:space="preserve">COTELCO CORDOBA                                   </v>
      </c>
      <c r="D593" s="31">
        <f>IFERROR(VLOOKUP(B593,'RECAUDO 2014'!$A$10:$E$860,4,FALSE),0)</f>
        <v>5111700</v>
      </c>
      <c r="E593" s="31">
        <f>VLOOKUP(B593,'RECAUDO 2015'!$A$10:$D$854,4,FALSE)</f>
        <v>4663300</v>
      </c>
      <c r="F593" s="31">
        <f t="shared" si="55"/>
        <v>5799205.2884722026</v>
      </c>
      <c r="G593" s="31">
        <f t="shared" si="56"/>
        <v>-448400</v>
      </c>
      <c r="H593" s="32">
        <f t="shared" si="57"/>
        <v>-8.7720327875266513E-2</v>
      </c>
      <c r="I593" s="31">
        <f t="shared" si="58"/>
        <v>-1135905.2884722026</v>
      </c>
      <c r="J593" s="32">
        <f t="shared" si="59"/>
        <v>-0.19587257770132438</v>
      </c>
    </row>
    <row r="594" spans="2:10" hidden="1" outlineLevel="1" x14ac:dyDescent="0.25">
      <c r="B594" s="24">
        <f>IF('RECAUDO 2015'!B562=4,'RECAUDO 2015'!A562,0)</f>
        <v>418016</v>
      </c>
      <c r="C594" s="25" t="str">
        <f>VLOOKUP(B594,'RECAUDO 2015'!$A$10:$D$854,3,FALSE)</f>
        <v xml:space="preserve">SABANA GRANDE                                     </v>
      </c>
      <c r="D594" s="26">
        <f>IFERROR(VLOOKUP(B594,'RECAUDO 2014'!$A$10:$E$860,4,FALSE),0)</f>
        <v>6038300</v>
      </c>
      <c r="E594" s="26">
        <f>VLOOKUP(B594,'RECAUDO 2015'!$A$10:$D$854,4,FALSE)</f>
        <v>4481700</v>
      </c>
      <c r="F594" s="26">
        <f t="shared" si="55"/>
        <v>6850429.6600703681</v>
      </c>
      <c r="G594" s="26">
        <f t="shared" si="56"/>
        <v>-1556600</v>
      </c>
      <c r="H594" s="27">
        <f t="shared" si="57"/>
        <v>-0.25778778795356305</v>
      </c>
      <c r="I594" s="26">
        <f t="shared" si="58"/>
        <v>-2368729.6600703681</v>
      </c>
      <c r="J594" s="27">
        <f t="shared" si="59"/>
        <v>-0.34577826174570725</v>
      </c>
    </row>
    <row r="595" spans="2:10" hidden="1" outlineLevel="1" x14ac:dyDescent="0.25">
      <c r="B595" s="29">
        <f>IF('RECAUDO 2015'!B563=4,'RECAUDO 2015'!A563,0)</f>
        <v>426024</v>
      </c>
      <c r="C595" s="30" t="str">
        <f>VLOOKUP(B595,'RECAUDO 2015'!$A$10:$D$854,3,FALSE)</f>
        <v xml:space="preserve">SAN ALBERTO                                       </v>
      </c>
      <c r="D595" s="31">
        <f>IFERROR(VLOOKUP(B595,'RECAUDO 2014'!$A$10:$E$860,4,FALSE),0)</f>
        <v>3807700</v>
      </c>
      <c r="E595" s="31">
        <f>VLOOKUP(B595,'RECAUDO 2015'!$A$10:$D$854,4,FALSE)</f>
        <v>4185000</v>
      </c>
      <c r="F595" s="31">
        <f t="shared" si="55"/>
        <v>4319821.9725170899</v>
      </c>
      <c r="G595" s="31">
        <f t="shared" si="56"/>
        <v>377300</v>
      </c>
      <c r="H595" s="32">
        <f t="shared" si="57"/>
        <v>9.9088688709719763E-2</v>
      </c>
      <c r="I595" s="31">
        <f t="shared" si="58"/>
        <v>-134821.97251708992</v>
      </c>
      <c r="J595" s="32">
        <f t="shared" si="59"/>
        <v>-3.1210076103791673E-2</v>
      </c>
    </row>
    <row r="596" spans="2:10" hidden="1" outlineLevel="1" x14ac:dyDescent="0.25">
      <c r="B596" s="24">
        <f>IF('RECAUDO 2015'!B564=4,'RECAUDO 2015'!A564,0)</f>
        <v>419007</v>
      </c>
      <c r="C596" s="25" t="str">
        <f>VLOOKUP(B596,'RECAUDO 2015'!$A$10:$D$854,3,FALSE)</f>
        <v xml:space="preserve">EL CARMEN DE BOLIVAR                              </v>
      </c>
      <c r="D596" s="26">
        <f>IFERROR(VLOOKUP(B596,'RECAUDO 2014'!$A$10:$E$860,4,FALSE),0)</f>
        <v>4494500</v>
      </c>
      <c r="E596" s="26">
        <f>VLOOKUP(B596,'RECAUDO 2015'!$A$10:$D$854,4,FALSE)</f>
        <v>4170500</v>
      </c>
      <c r="F596" s="26">
        <f t="shared" si="55"/>
        <v>5098994.1054909946</v>
      </c>
      <c r="G596" s="26">
        <f t="shared" si="56"/>
        <v>-324000</v>
      </c>
      <c r="H596" s="27">
        <f t="shared" si="57"/>
        <v>-7.208810768717322E-2</v>
      </c>
      <c r="I596" s="26">
        <f t="shared" si="58"/>
        <v>-928494.10549099464</v>
      </c>
      <c r="J596" s="27">
        <f t="shared" si="59"/>
        <v>-0.18209358282864452</v>
      </c>
    </row>
    <row r="597" spans="2:10" hidden="1" outlineLevel="1" x14ac:dyDescent="0.25">
      <c r="B597" s="29">
        <f>IF('RECAUDO 2015'!B565=4,'RECAUDO 2015'!A565,0)</f>
        <v>420013</v>
      </c>
      <c r="C597" s="30" t="str">
        <f>VLOOKUP(B597,'RECAUDO 2015'!$A$10:$D$854,3,FALSE)</f>
        <v xml:space="preserve">PLATO                                             </v>
      </c>
      <c r="D597" s="31">
        <f>IFERROR(VLOOKUP(B597,'RECAUDO 2014'!$A$10:$E$860,4,FALSE),0)</f>
        <v>4047800</v>
      </c>
      <c r="E597" s="31">
        <f>VLOOKUP(B597,'RECAUDO 2015'!$A$10:$D$854,4,FALSE)</f>
        <v>4068100</v>
      </c>
      <c r="F597" s="31">
        <f t="shared" si="55"/>
        <v>4592214.5600637328</v>
      </c>
      <c r="G597" s="31">
        <f t="shared" si="56"/>
        <v>20300</v>
      </c>
      <c r="H597" s="32">
        <f t="shared" si="57"/>
        <v>5.0150699145214972E-3</v>
      </c>
      <c r="I597" s="31">
        <f t="shared" si="58"/>
        <v>-524114.56006373279</v>
      </c>
      <c r="J597" s="32">
        <f t="shared" si="59"/>
        <v>-0.11413111325888459</v>
      </c>
    </row>
    <row r="598" spans="2:10" hidden="1" outlineLevel="1" x14ac:dyDescent="0.25">
      <c r="B598" s="24">
        <f>IF('RECAUDO 2015'!B566=4,'RECAUDO 2015'!A566,0)</f>
        <v>422017</v>
      </c>
      <c r="C598" s="25" t="str">
        <f>VLOOKUP(B598,'RECAUDO 2015'!$A$10:$D$854,3,FALSE)</f>
        <v xml:space="preserve">PUERTO LIBERTADORES                               </v>
      </c>
      <c r="D598" s="26">
        <f>IFERROR(VLOOKUP(B598,'RECAUDO 2014'!$A$10:$E$860,4,FALSE),0)</f>
        <v>4048200</v>
      </c>
      <c r="E598" s="26">
        <f>VLOOKUP(B598,'RECAUDO 2015'!$A$10:$D$854,4,FALSE)</f>
        <v>3943000</v>
      </c>
      <c r="F598" s="26">
        <f t="shared" si="55"/>
        <v>4592668.3586269096</v>
      </c>
      <c r="G598" s="26">
        <f t="shared" si="56"/>
        <v>-105200</v>
      </c>
      <c r="H598" s="27">
        <f t="shared" si="57"/>
        <v>-2.5986858356800591E-2</v>
      </c>
      <c r="I598" s="26">
        <f t="shared" si="58"/>
        <v>-649668.35862690955</v>
      </c>
      <c r="J598" s="27">
        <f t="shared" si="59"/>
        <v>-0.14145771213951619</v>
      </c>
    </row>
    <row r="599" spans="2:10" hidden="1" outlineLevel="1" x14ac:dyDescent="0.25">
      <c r="B599" s="29">
        <f>IF('RECAUDO 2015'!B567=4,'RECAUDO 2015'!A567,0)</f>
        <v>422020</v>
      </c>
      <c r="C599" s="30" t="str">
        <f>VLOOKUP(B599,'RECAUDO 2015'!$A$10:$D$854,3,FALSE)</f>
        <v xml:space="preserve">SAN ANDRES DE S.                                  </v>
      </c>
      <c r="D599" s="31">
        <f>IFERROR(VLOOKUP(B599,'RECAUDO 2014'!$A$10:$E$860,4,FALSE),0)</f>
        <v>4160400</v>
      </c>
      <c r="E599" s="31">
        <f>VLOOKUP(B599,'RECAUDO 2015'!$A$10:$D$854,4,FALSE)</f>
        <v>3939700</v>
      </c>
      <c r="F599" s="31">
        <f t="shared" si="55"/>
        <v>4719958.8555978937</v>
      </c>
      <c r="G599" s="31">
        <f t="shared" si="56"/>
        <v>-220700</v>
      </c>
      <c r="H599" s="32">
        <f t="shared" si="57"/>
        <v>-5.3047783866935871E-2</v>
      </c>
      <c r="I599" s="31">
        <f t="shared" si="58"/>
        <v>-780258.85559789371</v>
      </c>
      <c r="J599" s="32">
        <f t="shared" si="59"/>
        <v>-0.16531052059331042</v>
      </c>
    </row>
    <row r="600" spans="2:10" hidden="1" outlineLevel="1" x14ac:dyDescent="0.25">
      <c r="B600" s="24">
        <f>IF('RECAUDO 2015'!B568=4,'RECAUDO 2015'!A568,0)</f>
        <v>422022</v>
      </c>
      <c r="C600" s="25" t="str">
        <f>VLOOKUP(B600,'RECAUDO 2015'!$A$10:$D$854,3,FALSE)</f>
        <v xml:space="preserve">SAN BERNARDO                                      </v>
      </c>
      <c r="D600" s="26">
        <f>IFERROR(VLOOKUP(B600,'RECAUDO 2014'!$A$10:$E$860,4,FALSE),0)</f>
        <v>2585300</v>
      </c>
      <c r="E600" s="26">
        <f>VLOOKUP(B600,'RECAUDO 2015'!$A$10:$D$854,4,FALSE)</f>
        <v>3784800</v>
      </c>
      <c r="F600" s="26">
        <f t="shared" si="55"/>
        <v>2933013.5634499649</v>
      </c>
      <c r="G600" s="26">
        <f t="shared" si="56"/>
        <v>1199500</v>
      </c>
      <c r="H600" s="27">
        <f t="shared" si="57"/>
        <v>0.46396936525741683</v>
      </c>
      <c r="I600" s="26">
        <f t="shared" si="58"/>
        <v>851786.43655003514</v>
      </c>
      <c r="J600" s="27">
        <f t="shared" si="59"/>
        <v>0.29041339841201386</v>
      </c>
    </row>
    <row r="601" spans="2:10" hidden="1" outlineLevel="1" x14ac:dyDescent="0.25">
      <c r="B601" s="29">
        <f>IF('RECAUDO 2015'!B569=4,'RECAUDO 2015'!A569,0)</f>
        <v>423021</v>
      </c>
      <c r="C601" s="30" t="str">
        <f>VLOOKUP(B601,'RECAUDO 2015'!$A$10:$D$854,3,FALSE)</f>
        <v xml:space="preserve">SINCE                                             </v>
      </c>
      <c r="D601" s="31">
        <f>IFERROR(VLOOKUP(B601,'RECAUDO 2014'!$A$10:$E$860,4,FALSE),0)</f>
        <v>3804000</v>
      </c>
      <c r="E601" s="31">
        <f>VLOOKUP(B601,'RECAUDO 2015'!$A$10:$D$854,4,FALSE)</f>
        <v>3738000</v>
      </c>
      <c r="F601" s="31">
        <f t="shared" si="55"/>
        <v>4315624.3358077081</v>
      </c>
      <c r="G601" s="31">
        <f t="shared" si="56"/>
        <v>-66000</v>
      </c>
      <c r="H601" s="32">
        <f t="shared" si="57"/>
        <v>-1.7350157728706628E-2</v>
      </c>
      <c r="I601" s="31">
        <f t="shared" si="58"/>
        <v>-577624.33580770809</v>
      </c>
      <c r="J601" s="32">
        <f t="shared" si="59"/>
        <v>-0.13384490652141079</v>
      </c>
    </row>
    <row r="602" spans="2:10" hidden="1" outlineLevel="1" x14ac:dyDescent="0.25">
      <c r="B602" s="24">
        <f>IF('RECAUDO 2015'!B570=4,'RECAUDO 2015'!A570,0)</f>
        <v>422003</v>
      </c>
      <c r="C602" s="25" t="str">
        <f>VLOOKUP(B602,'RECAUDO 2015'!$A$10:$D$854,3,FALSE)</f>
        <v xml:space="preserve">BUENAVISTA                                        </v>
      </c>
      <c r="D602" s="26">
        <f>IFERROR(VLOOKUP(B602,'RECAUDO 2014'!$A$10:$E$860,4,FALSE),0)</f>
        <v>2350900</v>
      </c>
      <c r="E602" s="26">
        <f>VLOOKUP(B602,'RECAUDO 2015'!$A$10:$D$854,4,FALSE)</f>
        <v>3656500</v>
      </c>
      <c r="F602" s="26">
        <f t="shared" si="55"/>
        <v>2667087.6054285858</v>
      </c>
      <c r="G602" s="26">
        <f t="shared" si="56"/>
        <v>1305600</v>
      </c>
      <c r="H602" s="27">
        <f t="shared" si="57"/>
        <v>0.55536177634097572</v>
      </c>
      <c r="I602" s="26">
        <f t="shared" si="58"/>
        <v>989412.39457141422</v>
      </c>
      <c r="J602" s="27">
        <f t="shared" si="59"/>
        <v>0.37097108942262191</v>
      </c>
    </row>
    <row r="603" spans="2:10" hidden="1" outlineLevel="1" x14ac:dyDescent="0.25">
      <c r="B603" s="29">
        <f>IF('RECAUDO 2015'!B571=4,'RECAUDO 2015'!A571,0)</f>
        <v>423007</v>
      </c>
      <c r="C603" s="30" t="str">
        <f>VLOOKUP(B603,'RECAUDO 2015'!$A$10:$D$854,3,FALSE)</f>
        <v xml:space="preserve">GALERAS                                           </v>
      </c>
      <c r="D603" s="31">
        <f>IFERROR(VLOOKUP(B603,'RECAUDO 2014'!$A$10:$E$860,4,FALSE),0)</f>
        <v>3827900</v>
      </c>
      <c r="E603" s="31">
        <f>VLOOKUP(B603,'RECAUDO 2015'!$A$10:$D$854,4,FALSE)</f>
        <v>3297200</v>
      </c>
      <c r="F603" s="31">
        <f t="shared" si="55"/>
        <v>4342738.7999574989</v>
      </c>
      <c r="G603" s="31">
        <f t="shared" si="56"/>
        <v>-530700</v>
      </c>
      <c r="H603" s="32">
        <f t="shared" si="57"/>
        <v>-0.13863998537056876</v>
      </c>
      <c r="I603" s="31">
        <f t="shared" si="58"/>
        <v>-1045538.7999574989</v>
      </c>
      <c r="J603" s="32">
        <f t="shared" si="59"/>
        <v>-0.24075562637286207</v>
      </c>
    </row>
    <row r="604" spans="2:10" hidden="1" outlineLevel="1" x14ac:dyDescent="0.25">
      <c r="B604" s="24">
        <f>IF('RECAUDO 2015'!B572=4,'RECAUDO 2015'!A572,0)</f>
        <v>423024</v>
      </c>
      <c r="C604" s="25" t="str">
        <f>VLOOKUP(B604,'RECAUDO 2015'!$A$10:$D$854,3,FALSE)</f>
        <v xml:space="preserve">TOLU VIEJO                                        </v>
      </c>
      <c r="D604" s="26">
        <f>IFERROR(VLOOKUP(B604,'RECAUDO 2014'!$A$10:$E$860,4,FALSE),0)</f>
        <v>4579300</v>
      </c>
      <c r="E604" s="26">
        <f>VLOOKUP(B604,'RECAUDO 2015'!$A$10:$D$854,4,FALSE)</f>
        <v>3178400</v>
      </c>
      <c r="F604" s="26">
        <f t="shared" si="55"/>
        <v>5195199.4008843945</v>
      </c>
      <c r="G604" s="26">
        <f t="shared" si="56"/>
        <v>-1400900</v>
      </c>
      <c r="H604" s="27">
        <f t="shared" si="57"/>
        <v>-0.30592011879544911</v>
      </c>
      <c r="I604" s="26">
        <f t="shared" si="58"/>
        <v>-2016799.4008843945</v>
      </c>
      <c r="J604" s="27">
        <f t="shared" si="59"/>
        <v>-0.38820442590539805</v>
      </c>
    </row>
    <row r="605" spans="2:10" hidden="1" outlineLevel="1" x14ac:dyDescent="0.25">
      <c r="B605" s="29">
        <f>IF('RECAUDO 2015'!B573=4,'RECAUDO 2015'!A573,0)</f>
        <v>423025</v>
      </c>
      <c r="C605" s="30" t="str">
        <f>VLOOKUP(B605,'RECAUDO 2015'!$A$10:$D$854,3,FALSE)</f>
        <v xml:space="preserve">COTELCO-SUCRE                                     </v>
      </c>
      <c r="D605" s="31">
        <f>IFERROR(VLOOKUP(B605,'RECAUDO 2014'!$A$10:$E$860,4,FALSE),0)</f>
        <v>2447000</v>
      </c>
      <c r="E605" s="31">
        <f>VLOOKUP(B605,'RECAUDO 2015'!$A$10:$D$854,4,FALSE)</f>
        <v>2987900</v>
      </c>
      <c r="F605" s="31">
        <f t="shared" si="55"/>
        <v>2776112.7102317195</v>
      </c>
      <c r="G605" s="31">
        <f t="shared" si="56"/>
        <v>540900</v>
      </c>
      <c r="H605" s="32">
        <f t="shared" si="57"/>
        <v>0.22104617899468737</v>
      </c>
      <c r="I605" s="31">
        <f t="shared" si="58"/>
        <v>211787.28976828046</v>
      </c>
      <c r="J605" s="32">
        <f t="shared" si="59"/>
        <v>7.6289153890514383E-2</v>
      </c>
    </row>
    <row r="606" spans="2:10" hidden="1" outlineLevel="1" x14ac:dyDescent="0.25">
      <c r="B606" s="24">
        <f>IF('RECAUDO 2015'!B574=4,'RECAUDO 2015'!A574,0)</f>
        <v>418010</v>
      </c>
      <c r="C606" s="25" t="str">
        <f>VLOOKUP(B606,'RECAUDO 2015'!$A$10:$D$854,3,FALSE)</f>
        <v xml:space="preserve">PALMAR DE VARELA                                  </v>
      </c>
      <c r="D606" s="26">
        <f>IFERROR(VLOOKUP(B606,'RECAUDO 2014'!$A$10:$E$860,4,FALSE),0)</f>
        <v>4695000</v>
      </c>
      <c r="E606" s="26">
        <f>VLOOKUP(B606,'RECAUDO 2015'!$A$10:$D$854,4,FALSE)</f>
        <v>2859200</v>
      </c>
      <c r="F606" s="26">
        <f t="shared" si="55"/>
        <v>5326460.6352831721</v>
      </c>
      <c r="G606" s="26">
        <f t="shared" si="56"/>
        <v>-1835800</v>
      </c>
      <c r="H606" s="27">
        <f t="shared" si="57"/>
        <v>-0.3910117145899894</v>
      </c>
      <c r="I606" s="26">
        <f t="shared" si="58"/>
        <v>-2467260.6352831721</v>
      </c>
      <c r="J606" s="27">
        <f t="shared" si="59"/>
        <v>-0.46320827360287142</v>
      </c>
    </row>
    <row r="607" spans="2:10" hidden="1" outlineLevel="1" x14ac:dyDescent="0.25">
      <c r="B607" s="29">
        <f>IF('RECAUDO 2015'!B575=4,'RECAUDO 2015'!A575,0)</f>
        <v>423010</v>
      </c>
      <c r="C607" s="30" t="str">
        <f>VLOOKUP(B607,'RECAUDO 2015'!$A$10:$D$854,3,FALSE)</f>
        <v xml:space="preserve">LOS PALMITOS                                      </v>
      </c>
      <c r="D607" s="31">
        <f>IFERROR(VLOOKUP(B607,'RECAUDO 2014'!$A$10:$E$860,4,FALSE),0)</f>
        <v>2520600</v>
      </c>
      <c r="E607" s="31">
        <f>VLOOKUP(B607,'RECAUDO 2015'!$A$10:$D$854,4,FALSE)</f>
        <v>2799400</v>
      </c>
      <c r="F607" s="31">
        <f t="shared" si="55"/>
        <v>2859611.6458561798</v>
      </c>
      <c r="G607" s="31">
        <f t="shared" si="56"/>
        <v>278800</v>
      </c>
      <c r="H607" s="32">
        <f t="shared" si="57"/>
        <v>0.1106085852574783</v>
      </c>
      <c r="I607" s="31">
        <f t="shared" si="58"/>
        <v>-60211.645856179763</v>
      </c>
      <c r="J607" s="32">
        <f t="shared" si="59"/>
        <v>-2.1055882166178597E-2</v>
      </c>
    </row>
    <row r="608" spans="2:10" hidden="1" outlineLevel="1" x14ac:dyDescent="0.25">
      <c r="B608" s="24">
        <f>IF('RECAUDO 2015'!B576=4,'RECAUDO 2015'!A576,0)</f>
        <v>422036</v>
      </c>
      <c r="C608" s="25" t="str">
        <f>VLOOKUP(B608,'RECAUDO 2015'!$A$10:$D$854,3,FALSE)</f>
        <v xml:space="preserve">COTORRA-CORDOBA                                   </v>
      </c>
      <c r="D608" s="26">
        <f>IFERROR(VLOOKUP(B608,'RECAUDO 2014'!$A$10:$E$860,4,FALSE),0)</f>
        <v>2156500</v>
      </c>
      <c r="E608" s="26">
        <f>VLOOKUP(B608,'RECAUDO 2015'!$A$10:$D$854,4,FALSE)</f>
        <v>2767400</v>
      </c>
      <c r="F608" s="26">
        <f t="shared" si="55"/>
        <v>2446541.5037248479</v>
      </c>
      <c r="G608" s="26">
        <f t="shared" si="56"/>
        <v>610900</v>
      </c>
      <c r="H608" s="27">
        <f t="shared" si="57"/>
        <v>0.28328309761187098</v>
      </c>
      <c r="I608" s="26">
        <f t="shared" si="58"/>
        <v>320858.49627515208</v>
      </c>
      <c r="J608" s="27">
        <f t="shared" si="59"/>
        <v>0.13114778383552728</v>
      </c>
    </row>
    <row r="609" spans="2:10" hidden="1" outlineLevel="1" x14ac:dyDescent="0.25">
      <c r="B609" s="29">
        <f>IF('RECAUDO 2015'!B577=4,'RECAUDO 2015'!A577,0)</f>
        <v>422023</v>
      </c>
      <c r="C609" s="30" t="str">
        <f>VLOOKUP(B609,'RECAUDO 2015'!$A$10:$D$854,3,FALSE)</f>
        <v xml:space="preserve">SAN CARLOS                                        </v>
      </c>
      <c r="D609" s="31">
        <f>IFERROR(VLOOKUP(B609,'RECAUDO 2014'!$A$10:$E$860,4,FALSE),0)</f>
        <v>2877800</v>
      </c>
      <c r="E609" s="31">
        <f>VLOOKUP(B609,'RECAUDO 2015'!$A$10:$D$854,4,FALSE)</f>
        <v>2739000</v>
      </c>
      <c r="F609" s="31">
        <f t="shared" si="55"/>
        <v>3264853.7627727184</v>
      </c>
      <c r="G609" s="31">
        <f t="shared" si="56"/>
        <v>-138800</v>
      </c>
      <c r="H609" s="32">
        <f t="shared" si="57"/>
        <v>-4.8231287789283428E-2</v>
      </c>
      <c r="I609" s="31">
        <f t="shared" si="58"/>
        <v>-525853.76277271844</v>
      </c>
      <c r="J609" s="32">
        <f t="shared" si="59"/>
        <v>-0.16106502801709888</v>
      </c>
    </row>
    <row r="610" spans="2:10" hidden="1" outlineLevel="1" x14ac:dyDescent="0.25">
      <c r="B610" s="24">
        <f>IF('RECAUDO 2015'!B578=4,'RECAUDO 2015'!A578,0)</f>
        <v>423012</v>
      </c>
      <c r="C610" s="25" t="str">
        <f>VLOOKUP(B610,'RECAUDO 2015'!$A$10:$D$854,3,FALSE)</f>
        <v xml:space="preserve">MORROA                                            </v>
      </c>
      <c r="D610" s="26">
        <f>IFERROR(VLOOKUP(B610,'RECAUDO 2014'!$A$10:$E$860,4,FALSE),0)</f>
        <v>2217900</v>
      </c>
      <c r="E610" s="26">
        <f>VLOOKUP(B610,'RECAUDO 2015'!$A$10:$D$854,4,FALSE)</f>
        <v>2694700</v>
      </c>
      <c r="F610" s="26">
        <f t="shared" si="55"/>
        <v>2516199.5831724275</v>
      </c>
      <c r="G610" s="26">
        <f t="shared" si="56"/>
        <v>476800</v>
      </c>
      <c r="H610" s="27">
        <f t="shared" si="57"/>
        <v>0.21497813246764963</v>
      </c>
      <c r="I610" s="26">
        <f t="shared" si="58"/>
        <v>178500.41682757251</v>
      </c>
      <c r="J610" s="27">
        <f t="shared" si="59"/>
        <v>7.0940484221255096E-2</v>
      </c>
    </row>
    <row r="611" spans="2:10" hidden="1" outlineLevel="1" x14ac:dyDescent="0.25">
      <c r="B611" s="29">
        <f>IF('RECAUDO 2015'!B579=4,'RECAUDO 2015'!A579,0)</f>
        <v>420040</v>
      </c>
      <c r="C611" s="30" t="str">
        <f>VLOOKUP(B611,'RECAUDO 2015'!$A$10:$D$854,3,FALSE)</f>
        <v xml:space="preserve">ZONA BANANERA                                     </v>
      </c>
      <c r="D611" s="31">
        <f>IFERROR(VLOOKUP(B611,'RECAUDO 2014'!$A$10:$E$860,4,FALSE),0)</f>
        <v>2260500</v>
      </c>
      <c r="E611" s="31">
        <f>VLOOKUP(B611,'RECAUDO 2015'!$A$10:$D$854,4,FALSE)</f>
        <v>2644000</v>
      </c>
      <c r="F611" s="31">
        <f t="shared" si="55"/>
        <v>2564529.1301507158</v>
      </c>
      <c r="G611" s="31">
        <f t="shared" si="56"/>
        <v>383500</v>
      </c>
      <c r="H611" s="32">
        <f t="shared" si="57"/>
        <v>0.16965273169652728</v>
      </c>
      <c r="I611" s="31">
        <f t="shared" si="58"/>
        <v>79470.86984928418</v>
      </c>
      <c r="J611" s="32">
        <f t="shared" si="59"/>
        <v>3.0988483973513503E-2</v>
      </c>
    </row>
    <row r="612" spans="2:10" hidden="1" outlineLevel="1" x14ac:dyDescent="0.25">
      <c r="B612" s="24">
        <f>IF('RECAUDO 2015'!B580=4,'RECAUDO 2015'!A580,0)</f>
        <v>418026</v>
      </c>
      <c r="C612" s="25" t="str">
        <f>VLOOKUP(B612,'RECAUDO 2015'!$A$10:$D$854,3,FALSE)</f>
        <v xml:space="preserve">ACODRES-ATLANTICO                                 </v>
      </c>
      <c r="D612" s="26">
        <f>IFERROR(VLOOKUP(B612,'RECAUDO 2014'!$A$10:$E$860,4,FALSE),0)</f>
        <v>0</v>
      </c>
      <c r="E612" s="26">
        <f>VLOOKUP(B612,'RECAUDO 2015'!$A$10:$D$854,4,FALSE)</f>
        <v>2610000</v>
      </c>
      <c r="F612" s="26">
        <f t="shared" si="55"/>
        <v>0</v>
      </c>
      <c r="G612" s="26">
        <f t="shared" si="56"/>
        <v>2610000</v>
      </c>
      <c r="H612" s="27">
        <f t="shared" si="57"/>
        <v>1</v>
      </c>
      <c r="I612" s="26">
        <f t="shared" si="58"/>
        <v>2610000</v>
      </c>
      <c r="J612" s="27">
        <f t="shared" si="59"/>
        <v>1</v>
      </c>
    </row>
    <row r="613" spans="2:10" hidden="1" outlineLevel="1" x14ac:dyDescent="0.25">
      <c r="B613" s="29">
        <f>IF('RECAUDO 2015'!B581=4,'RECAUDO 2015'!A581,0)</f>
        <v>423020</v>
      </c>
      <c r="C613" s="30" t="str">
        <f>VLOOKUP(B613,'RECAUDO 2015'!$A$10:$D$854,3,FALSE)</f>
        <v xml:space="preserve">SAN PEDRO                                         </v>
      </c>
      <c r="D613" s="31">
        <f>IFERROR(VLOOKUP(B613,'RECAUDO 2014'!$A$10:$E$860,4,FALSE),0)</f>
        <v>2867700</v>
      </c>
      <c r="E613" s="31">
        <f>VLOOKUP(B613,'RECAUDO 2015'!$A$10:$D$854,4,FALSE)</f>
        <v>2590100</v>
      </c>
      <c r="F613" s="31">
        <f t="shared" si="55"/>
        <v>3253395.3490525139</v>
      </c>
      <c r="G613" s="31">
        <f t="shared" si="56"/>
        <v>-277600</v>
      </c>
      <c r="H613" s="32">
        <f t="shared" si="57"/>
        <v>-9.6802315444432852E-2</v>
      </c>
      <c r="I613" s="31">
        <f t="shared" si="58"/>
        <v>-663295.34905251395</v>
      </c>
      <c r="J613" s="32">
        <f t="shared" si="59"/>
        <v>-0.20387788076407176</v>
      </c>
    </row>
    <row r="614" spans="2:10" hidden="1" outlineLevel="1" x14ac:dyDescent="0.25">
      <c r="B614" s="24">
        <f>IF('RECAUDO 2015'!B582=4,'RECAUDO 2015'!A582,0)</f>
        <v>422015</v>
      </c>
      <c r="C614" s="25" t="str">
        <f>VLOOKUP(B614,'RECAUDO 2015'!$A$10:$D$854,3,FALSE)</f>
        <v xml:space="preserve">PUEBLO NUEVO                                      </v>
      </c>
      <c r="D614" s="26">
        <f>IFERROR(VLOOKUP(B614,'RECAUDO 2014'!$A$10:$E$860,4,FALSE),0)</f>
        <v>2429600</v>
      </c>
      <c r="E614" s="26">
        <f>VLOOKUP(B614,'RECAUDO 2015'!$A$10:$D$854,4,FALSE)</f>
        <v>2530800</v>
      </c>
      <c r="F614" s="26">
        <f t="shared" si="55"/>
        <v>2756372.4727335456</v>
      </c>
      <c r="G614" s="26">
        <f t="shared" si="56"/>
        <v>101200</v>
      </c>
      <c r="H614" s="27">
        <f t="shared" si="57"/>
        <v>4.165294698715849E-2</v>
      </c>
      <c r="I614" s="26">
        <f t="shared" si="58"/>
        <v>-225572.47273354558</v>
      </c>
      <c r="J614" s="27">
        <f t="shared" si="59"/>
        <v>-8.1836716541375587E-2</v>
      </c>
    </row>
    <row r="615" spans="2:10" hidden="1" outlineLevel="1" x14ac:dyDescent="0.25">
      <c r="B615" s="29">
        <f>IF('RECAUDO 2015'!B583=4,'RECAUDO 2015'!A583,0)</f>
        <v>419026</v>
      </c>
      <c r="C615" s="30" t="str">
        <f>VLOOKUP(B615,'RECAUDO 2015'!$A$10:$D$854,3,FALSE)</f>
        <v xml:space="preserve">SANTA ROSA DEL SUR                                </v>
      </c>
      <c r="D615" s="31">
        <f>IFERROR(VLOOKUP(B615,'RECAUDO 2014'!$A$10:$E$860,4,FALSE),0)</f>
        <v>100700</v>
      </c>
      <c r="E615" s="31">
        <f>VLOOKUP(B615,'RECAUDO 2015'!$A$10:$D$854,4,FALSE)</f>
        <v>2516000</v>
      </c>
      <c r="F615" s="31">
        <f t="shared" si="55"/>
        <v>114243.78827966251</v>
      </c>
      <c r="G615" s="31">
        <f t="shared" si="56"/>
        <v>2415300</v>
      </c>
      <c r="H615" s="32">
        <f t="shared" si="57"/>
        <v>23.985104270109236</v>
      </c>
      <c r="I615" s="31">
        <f t="shared" si="58"/>
        <v>2401756.2117203376</v>
      </c>
      <c r="J615" s="32">
        <f t="shared" si="59"/>
        <v>21.023079222836785</v>
      </c>
    </row>
    <row r="616" spans="2:10" hidden="1" outlineLevel="1" x14ac:dyDescent="0.25">
      <c r="B616" s="24">
        <f>IF('RECAUDO 2015'!B584=4,'RECAUDO 2015'!A584,0)</f>
        <v>422006</v>
      </c>
      <c r="C616" s="25" t="str">
        <f>VLOOKUP(B616,'RECAUDO 2015'!$A$10:$D$854,3,FALSE)</f>
        <v xml:space="preserve">CHIMA                                             </v>
      </c>
      <c r="D616" s="26">
        <f>IFERROR(VLOOKUP(B616,'RECAUDO 2014'!$A$10:$E$860,4,FALSE),0)</f>
        <v>1740900</v>
      </c>
      <c r="E616" s="26">
        <f>VLOOKUP(B616,'RECAUDO 2015'!$A$10:$D$854,4,FALSE)</f>
        <v>2442100</v>
      </c>
      <c r="F616" s="26">
        <f t="shared" si="55"/>
        <v>1975044.7965845526</v>
      </c>
      <c r="G616" s="26">
        <f t="shared" si="56"/>
        <v>701200</v>
      </c>
      <c r="H616" s="27">
        <f t="shared" si="57"/>
        <v>0.40278017117582854</v>
      </c>
      <c r="I616" s="26">
        <f t="shared" si="58"/>
        <v>467055.20341544738</v>
      </c>
      <c r="J616" s="27">
        <f t="shared" si="59"/>
        <v>0.2364782835422905</v>
      </c>
    </row>
    <row r="617" spans="2:10" hidden="1" outlineLevel="1" x14ac:dyDescent="0.25">
      <c r="B617" s="29">
        <f>IF('RECAUDO 2015'!B585=4,'RECAUDO 2015'!A585,0)</f>
        <v>422026</v>
      </c>
      <c r="C617" s="30" t="str">
        <f>VLOOKUP(B617,'RECAUDO 2015'!$A$10:$D$854,3,FALSE)</f>
        <v xml:space="preserve">VALENCIA                                          </v>
      </c>
      <c r="D617" s="31">
        <f>IFERROR(VLOOKUP(B617,'RECAUDO 2014'!$A$10:$E$860,4,FALSE),0)</f>
        <v>3350500</v>
      </c>
      <c r="E617" s="31">
        <f>VLOOKUP(B617,'RECAUDO 2015'!$A$10:$D$854,4,FALSE)</f>
        <v>2357600</v>
      </c>
      <c r="F617" s="31">
        <f t="shared" si="55"/>
        <v>3801130.2148064473</v>
      </c>
      <c r="G617" s="31">
        <f t="shared" si="56"/>
        <v>-992900</v>
      </c>
      <c r="H617" s="32">
        <f t="shared" si="57"/>
        <v>-0.2963438292792121</v>
      </c>
      <c r="I617" s="31">
        <f t="shared" si="58"/>
        <v>-1443530.2148064473</v>
      </c>
      <c r="J617" s="32">
        <f t="shared" si="59"/>
        <v>-0.37976342120127859</v>
      </c>
    </row>
    <row r="618" spans="2:10" hidden="1" outlineLevel="1" x14ac:dyDescent="0.25">
      <c r="B618" s="24">
        <f>IF('RECAUDO 2015'!B586=4,'RECAUDO 2015'!A586,0)</f>
        <v>426012</v>
      </c>
      <c r="C618" s="25" t="str">
        <f>VLOOKUP(B618,'RECAUDO 2015'!$A$10:$D$854,3,FALSE)</f>
        <v xml:space="preserve">EL PASO                                           </v>
      </c>
      <c r="D618" s="26">
        <f>IFERROR(VLOOKUP(B618,'RECAUDO 2014'!$A$10:$E$860,4,FALSE),0)</f>
        <v>3185400</v>
      </c>
      <c r="E618" s="26">
        <f>VLOOKUP(B618,'RECAUDO 2015'!$A$10:$D$854,4,FALSE)</f>
        <v>2189300</v>
      </c>
      <c r="F618" s="26">
        <f t="shared" si="55"/>
        <v>3613824.8578553819</v>
      </c>
      <c r="G618" s="26">
        <f t="shared" si="56"/>
        <v>-996100</v>
      </c>
      <c r="H618" s="27">
        <f t="shared" si="57"/>
        <v>-0.31270798015947765</v>
      </c>
      <c r="I618" s="26">
        <f t="shared" si="58"/>
        <v>-1424524.8578553819</v>
      </c>
      <c r="J618" s="27">
        <f t="shared" si="59"/>
        <v>-0.39418757518336511</v>
      </c>
    </row>
    <row r="619" spans="2:10" hidden="1" outlineLevel="1" x14ac:dyDescent="0.25">
      <c r="B619" s="29">
        <f>IF('RECAUDO 2015'!B587=4,'RECAUDO 2015'!A587,0)</f>
        <v>422013</v>
      </c>
      <c r="C619" s="30" t="str">
        <f>VLOOKUP(B619,'RECAUDO 2015'!$A$10:$D$854,3,FALSE)</f>
        <v xml:space="preserve">MONITOS                                           </v>
      </c>
      <c r="D619" s="31">
        <f>IFERROR(VLOOKUP(B619,'RECAUDO 2014'!$A$10:$E$860,4,FALSE),0)</f>
        <v>1237100</v>
      </c>
      <c r="E619" s="31">
        <f>VLOOKUP(B619,'RECAUDO 2015'!$A$10:$D$854,4,FALSE)</f>
        <v>2183800</v>
      </c>
      <c r="F619" s="31">
        <f t="shared" ref="F619:F682" si="60">D619*(1+$K$11)</f>
        <v>1403485.5062638579</v>
      </c>
      <c r="G619" s="31">
        <f t="shared" ref="G619:G682" si="61">E619-D619</f>
        <v>946700</v>
      </c>
      <c r="H619" s="32">
        <f t="shared" ref="H619:H682" si="62">IF(AND(D619=0,E619&gt;0),100%,IFERROR(E619/D619-1,0%))</f>
        <v>0.76525745695578373</v>
      </c>
      <c r="I619" s="31">
        <f t="shared" ref="I619:I682" si="63">E619-F619</f>
        <v>780314.49373614206</v>
      </c>
      <c r="J619" s="32">
        <f t="shared" ref="J619:J682" si="64">IF(AND(F619=0,E619&gt;0),100%,IFERROR(E619/F619-1,0%))</f>
        <v>0.55598329320362883</v>
      </c>
    </row>
    <row r="620" spans="2:10" hidden="1" outlineLevel="1" x14ac:dyDescent="0.25">
      <c r="B620" s="24">
        <f>IF('RECAUDO 2015'!B588=4,'RECAUDO 2015'!A588,0)</f>
        <v>421003</v>
      </c>
      <c r="C620" s="25" t="str">
        <f>VLOOKUP(B620,'RECAUDO 2015'!$A$10:$D$854,3,FALSE)</f>
        <v xml:space="preserve">FONSECA                                           </v>
      </c>
      <c r="D620" s="26">
        <f>IFERROR(VLOOKUP(B620,'RECAUDO 2014'!$A$10:$E$860,4,FALSE),0)</f>
        <v>1880000</v>
      </c>
      <c r="E620" s="26">
        <f>VLOOKUP(B620,'RECAUDO 2015'!$A$10:$D$854,4,FALSE)</f>
        <v>2128100</v>
      </c>
      <c r="F620" s="26">
        <f t="shared" si="60"/>
        <v>2132853.246929151</v>
      </c>
      <c r="G620" s="26">
        <f t="shared" si="61"/>
        <v>248100</v>
      </c>
      <c r="H620" s="27">
        <f t="shared" si="62"/>
        <v>0.13196808510638292</v>
      </c>
      <c r="I620" s="26">
        <f t="shared" si="63"/>
        <v>-4753.246929151006</v>
      </c>
      <c r="J620" s="27">
        <f t="shared" si="64"/>
        <v>-2.2285860201561869E-3</v>
      </c>
    </row>
    <row r="621" spans="2:10" hidden="1" outlineLevel="1" x14ac:dyDescent="0.25">
      <c r="B621" s="29">
        <f>IF('RECAUDO 2015'!B589=4,'RECAUDO 2015'!A589,0)</f>
        <v>422018</v>
      </c>
      <c r="C621" s="30" t="str">
        <f>VLOOKUP(B621,'RECAUDO 2015'!$A$10:$D$854,3,FALSE)</f>
        <v xml:space="preserve">PURISIMA                                          </v>
      </c>
      <c r="D621" s="31">
        <f>IFERROR(VLOOKUP(B621,'RECAUDO 2014'!$A$10:$E$860,4,FALSE),0)</f>
        <v>2063900</v>
      </c>
      <c r="E621" s="31">
        <f>VLOOKUP(B621,'RECAUDO 2015'!$A$10:$D$854,4,FALSE)</f>
        <v>2077900</v>
      </c>
      <c r="F621" s="31">
        <f t="shared" si="60"/>
        <v>2341487.1363495081</v>
      </c>
      <c r="G621" s="31">
        <f t="shared" si="61"/>
        <v>14000</v>
      </c>
      <c r="H621" s="32">
        <f t="shared" si="62"/>
        <v>6.783274383448834E-3</v>
      </c>
      <c r="I621" s="31">
        <f t="shared" si="63"/>
        <v>-263587.13634950807</v>
      </c>
      <c r="J621" s="32">
        <f t="shared" si="64"/>
        <v>-0.11257253232680708</v>
      </c>
    </row>
    <row r="622" spans="2:10" hidden="1" outlineLevel="1" x14ac:dyDescent="0.25">
      <c r="B622" s="24">
        <f>IF('RECAUDO 2015'!B590=4,'RECAUDO 2015'!A590,0)</f>
        <v>422011</v>
      </c>
      <c r="C622" s="25" t="str">
        <f>VLOOKUP(B622,'RECAUDO 2015'!$A$10:$D$854,3,FALSE)</f>
        <v xml:space="preserve">MOMIL                                             </v>
      </c>
      <c r="D622" s="26">
        <f>IFERROR(VLOOKUP(B622,'RECAUDO 2014'!$A$10:$E$860,4,FALSE),0)</f>
        <v>3067000</v>
      </c>
      <c r="E622" s="26">
        <f>VLOOKUP(B622,'RECAUDO 2015'!$A$10:$D$854,4,FALSE)</f>
        <v>1948000</v>
      </c>
      <c r="F622" s="26">
        <f t="shared" si="60"/>
        <v>3479500.483155163</v>
      </c>
      <c r="G622" s="26">
        <f t="shared" si="61"/>
        <v>-1119000</v>
      </c>
      <c r="H622" s="27">
        <f t="shared" si="62"/>
        <v>-0.36485164656015645</v>
      </c>
      <c r="I622" s="26">
        <f t="shared" si="63"/>
        <v>-1531500.483155163</v>
      </c>
      <c r="J622" s="27">
        <f t="shared" si="64"/>
        <v>-0.44014952449910838</v>
      </c>
    </row>
    <row r="623" spans="2:10" hidden="1" outlineLevel="1" x14ac:dyDescent="0.25">
      <c r="B623" s="29">
        <f>IF('RECAUDO 2015'!B591=4,'RECAUDO 2015'!A591,0)</f>
        <v>420002</v>
      </c>
      <c r="C623" s="30" t="str">
        <f>VLOOKUP(B623,'RECAUDO 2015'!$A$10:$D$854,3,FALSE)</f>
        <v xml:space="preserve">ARACATACA                                         </v>
      </c>
      <c r="D623" s="31">
        <f>IFERROR(VLOOKUP(B623,'RECAUDO 2014'!$A$10:$E$860,4,FALSE),0)</f>
        <v>2670100</v>
      </c>
      <c r="E623" s="31">
        <f>VLOOKUP(B623,'RECAUDO 2015'!$A$10:$D$854,4,FALSE)</f>
        <v>1775500</v>
      </c>
      <c r="F623" s="31">
        <f t="shared" si="60"/>
        <v>3029218.8588433652</v>
      </c>
      <c r="G623" s="31">
        <f t="shared" si="61"/>
        <v>-894600</v>
      </c>
      <c r="H623" s="32">
        <f t="shared" si="62"/>
        <v>-0.33504363132466952</v>
      </c>
      <c r="I623" s="31">
        <f t="shared" si="63"/>
        <v>-1253718.8588433652</v>
      </c>
      <c r="J623" s="32">
        <f t="shared" si="64"/>
        <v>-0.4138752983077848</v>
      </c>
    </row>
    <row r="624" spans="2:10" hidden="1" outlineLevel="1" x14ac:dyDescent="0.25">
      <c r="B624" s="24">
        <f>IF('RECAUDO 2015'!B592=4,'RECAUDO 2015'!A592,0)</f>
        <v>423019</v>
      </c>
      <c r="C624" s="25" t="str">
        <f>VLOOKUP(B624,'RECAUDO 2015'!$A$10:$D$854,3,FALSE)</f>
        <v xml:space="preserve">SAN ONOFRE                                        </v>
      </c>
      <c r="D624" s="26">
        <f>IFERROR(VLOOKUP(B624,'RECAUDO 2014'!$A$10:$E$860,4,FALSE),0)</f>
        <v>2101000</v>
      </c>
      <c r="E624" s="26">
        <f>VLOOKUP(B624,'RECAUDO 2015'!$A$10:$D$854,4,FALSE)</f>
        <v>1652000</v>
      </c>
      <c r="F624" s="26">
        <f t="shared" si="60"/>
        <v>2383576.9530841205</v>
      </c>
      <c r="G624" s="26">
        <f t="shared" si="61"/>
        <v>-449000</v>
      </c>
      <c r="H624" s="27">
        <f t="shared" si="62"/>
        <v>-0.21370775821037602</v>
      </c>
      <c r="I624" s="26">
        <f t="shared" si="63"/>
        <v>-731576.95308412053</v>
      </c>
      <c r="J624" s="27">
        <f t="shared" si="64"/>
        <v>-0.30692399175010054</v>
      </c>
    </row>
    <row r="625" spans="2:10" hidden="1" outlineLevel="1" x14ac:dyDescent="0.25">
      <c r="B625" s="29">
        <f>IF('RECAUDO 2015'!B593=4,'RECAUDO 2015'!A593,0)</f>
        <v>423011</v>
      </c>
      <c r="C625" s="30" t="str">
        <f>VLOOKUP(B625,'RECAUDO 2015'!$A$10:$D$854,3,FALSE)</f>
        <v xml:space="preserve">MAJAGUAL                                          </v>
      </c>
      <c r="D625" s="31">
        <f>IFERROR(VLOOKUP(B625,'RECAUDO 2014'!$A$10:$E$860,4,FALSE),0)</f>
        <v>1484200</v>
      </c>
      <c r="E625" s="31">
        <f>VLOOKUP(B625,'RECAUDO 2015'!$A$10:$D$854,4,FALSE)</f>
        <v>1574700</v>
      </c>
      <c r="F625" s="31">
        <f t="shared" si="60"/>
        <v>1683819.5686660884</v>
      </c>
      <c r="G625" s="31">
        <f t="shared" si="61"/>
        <v>90500</v>
      </c>
      <c r="H625" s="32">
        <f t="shared" si="62"/>
        <v>6.0975609756097615E-2</v>
      </c>
      <c r="I625" s="31">
        <f t="shared" si="63"/>
        <v>-109119.56866608839</v>
      </c>
      <c r="J625" s="32">
        <f t="shared" si="64"/>
        <v>-6.4804787102297534E-2</v>
      </c>
    </row>
    <row r="626" spans="2:10" hidden="1" outlineLevel="1" x14ac:dyDescent="0.25">
      <c r="B626" s="24">
        <f>IF('RECAUDO 2015'!B594=4,'RECAUDO 2015'!A594,0)</f>
        <v>423008</v>
      </c>
      <c r="C626" s="25" t="str">
        <f>VLOOKUP(B626,'RECAUDO 2015'!$A$10:$D$854,3,FALSE)</f>
        <v xml:space="preserve">GUARANDA                                          </v>
      </c>
      <c r="D626" s="26">
        <f>IFERROR(VLOOKUP(B626,'RECAUDO 2014'!$A$10:$E$860,4,FALSE),0)</f>
        <v>2528500</v>
      </c>
      <c r="E626" s="26">
        <f>VLOOKUP(B626,'RECAUDO 2015'!$A$10:$D$854,4,FALSE)</f>
        <v>1556500</v>
      </c>
      <c r="F626" s="26">
        <f t="shared" si="60"/>
        <v>2868574.1674789139</v>
      </c>
      <c r="G626" s="26">
        <f t="shared" si="61"/>
        <v>-972000</v>
      </c>
      <c r="H626" s="27">
        <f t="shared" si="62"/>
        <v>-0.38441763891635361</v>
      </c>
      <c r="I626" s="26">
        <f t="shared" si="63"/>
        <v>-1312074.1674789139</v>
      </c>
      <c r="J626" s="27">
        <f t="shared" si="64"/>
        <v>-0.45739593640419918</v>
      </c>
    </row>
    <row r="627" spans="2:10" hidden="1" outlineLevel="1" x14ac:dyDescent="0.25">
      <c r="B627" s="29">
        <f>IF('RECAUDO 2015'!B595=4,'RECAUDO 2015'!A595,0)</f>
        <v>419012</v>
      </c>
      <c r="C627" s="30" t="str">
        <f>VLOOKUP(B627,'RECAUDO 2015'!$A$10:$D$854,3,FALSE)</f>
        <v xml:space="preserve">MARIA DE LA BAJA                                  </v>
      </c>
      <c r="D627" s="31">
        <f>IFERROR(VLOOKUP(B627,'RECAUDO 2014'!$A$10:$E$860,4,FALSE),0)</f>
        <v>1084700</v>
      </c>
      <c r="E627" s="31">
        <f>VLOOKUP(B627,'RECAUDO 2015'!$A$10:$D$854,4,FALSE)</f>
        <v>1544920</v>
      </c>
      <c r="F627" s="31">
        <f t="shared" si="60"/>
        <v>1230588.2536936437</v>
      </c>
      <c r="G627" s="31">
        <f t="shared" si="61"/>
        <v>460220</v>
      </c>
      <c r="H627" s="32">
        <f t="shared" si="62"/>
        <v>0.424283211948004</v>
      </c>
      <c r="I627" s="31">
        <f t="shared" si="63"/>
        <v>314331.74630635628</v>
      </c>
      <c r="J627" s="32">
        <f t="shared" si="64"/>
        <v>0.25543210359994983</v>
      </c>
    </row>
    <row r="628" spans="2:10" hidden="1" outlineLevel="1" x14ac:dyDescent="0.25">
      <c r="B628" s="24">
        <f>IF('RECAUDO 2015'!B596=4,'RECAUDO 2015'!A596,0)</f>
        <v>422016</v>
      </c>
      <c r="C628" s="25" t="str">
        <f>VLOOKUP(B628,'RECAUDO 2015'!$A$10:$D$854,3,FALSE)</f>
        <v xml:space="preserve">PUERTO ESCONDIDO                                  </v>
      </c>
      <c r="D628" s="26">
        <f>IFERROR(VLOOKUP(B628,'RECAUDO 2014'!$A$10:$E$860,4,FALSE),0)</f>
        <v>1344800</v>
      </c>
      <c r="E628" s="26">
        <f>VLOOKUP(B628,'RECAUDO 2015'!$A$10:$D$854,4,FALSE)</f>
        <v>1479500</v>
      </c>
      <c r="F628" s="26">
        <f t="shared" si="60"/>
        <v>1525670.7693991077</v>
      </c>
      <c r="G628" s="26">
        <f t="shared" si="61"/>
        <v>134700</v>
      </c>
      <c r="H628" s="27">
        <f t="shared" si="62"/>
        <v>0.10016359309934564</v>
      </c>
      <c r="I628" s="26">
        <f t="shared" si="63"/>
        <v>-46170.769399107667</v>
      </c>
      <c r="J628" s="27">
        <f t="shared" si="64"/>
        <v>-3.0262603390698972E-2</v>
      </c>
    </row>
    <row r="629" spans="2:10" hidden="1" outlineLevel="1" x14ac:dyDescent="0.25">
      <c r="B629" s="29">
        <f>IF('RECAUDO 2015'!B597=4,'RECAUDO 2015'!A597,0)</f>
        <v>418006</v>
      </c>
      <c r="C629" s="30" t="str">
        <f>VLOOKUP(B629,'RECAUDO 2015'!$A$10:$D$854,3,FALSE)</f>
        <v xml:space="preserve">JUAN DE ACOSTA                                    </v>
      </c>
      <c r="D629" s="31">
        <f>IFERROR(VLOOKUP(B629,'RECAUDO 2014'!$A$10:$E$860,4,FALSE),0)</f>
        <v>2307900</v>
      </c>
      <c r="E629" s="31">
        <f>VLOOKUP(B629,'RECAUDO 2015'!$A$10:$D$854,4,FALSE)</f>
        <v>1402900</v>
      </c>
      <c r="F629" s="31">
        <f t="shared" si="60"/>
        <v>2618304.2598871212</v>
      </c>
      <c r="G629" s="31">
        <f t="shared" si="61"/>
        <v>-905000</v>
      </c>
      <c r="H629" s="32">
        <f t="shared" si="62"/>
        <v>-0.39213137484293081</v>
      </c>
      <c r="I629" s="31">
        <f t="shared" si="63"/>
        <v>-1215404.2598871212</v>
      </c>
      <c r="J629" s="32">
        <f t="shared" si="64"/>
        <v>-0.46419519629835493</v>
      </c>
    </row>
    <row r="630" spans="2:10" hidden="1" outlineLevel="1" x14ac:dyDescent="0.25">
      <c r="B630" s="24">
        <f>IF('RECAUDO 2015'!B598=4,'RECAUDO 2015'!A598,0)</f>
        <v>420003</v>
      </c>
      <c r="C630" s="25" t="str">
        <f>VLOOKUP(B630,'RECAUDO 2015'!$A$10:$D$854,3,FALSE)</f>
        <v xml:space="preserve">ARIGUANI                                          </v>
      </c>
      <c r="D630" s="26">
        <f>IFERROR(VLOOKUP(B630,'RECAUDO 2014'!$A$10:$E$860,4,FALSE),0)</f>
        <v>2318700</v>
      </c>
      <c r="E630" s="26">
        <f>VLOOKUP(B630,'RECAUDO 2015'!$A$10:$D$854,4,FALSE)</f>
        <v>1305600</v>
      </c>
      <c r="F630" s="26">
        <f t="shared" si="60"/>
        <v>2630556.8210928845</v>
      </c>
      <c r="G630" s="26">
        <f t="shared" si="61"/>
        <v>-1013100</v>
      </c>
      <c r="H630" s="27">
        <f t="shared" si="62"/>
        <v>-0.43692586363048258</v>
      </c>
      <c r="I630" s="26">
        <f t="shared" si="63"/>
        <v>-1324956.8210928845</v>
      </c>
      <c r="J630" s="27">
        <f t="shared" si="64"/>
        <v>-0.5036792250480342</v>
      </c>
    </row>
    <row r="631" spans="2:10" hidden="1" outlineLevel="1" x14ac:dyDescent="0.25">
      <c r="B631" s="29">
        <f>IF('RECAUDO 2015'!B599=4,'RECAUDO 2015'!A599,0)</f>
        <v>422010</v>
      </c>
      <c r="C631" s="30" t="str">
        <f>VLOOKUP(B631,'RECAUDO 2015'!$A$10:$D$854,3,FALSE)</f>
        <v xml:space="preserve">LOS CORDOBAS                                      </v>
      </c>
      <c r="D631" s="31">
        <f>IFERROR(VLOOKUP(B631,'RECAUDO 2014'!$A$10:$E$860,4,FALSE),0)</f>
        <v>2177200</v>
      </c>
      <c r="E631" s="31">
        <f>VLOOKUP(B631,'RECAUDO 2015'!$A$10:$D$854,4,FALSE)</f>
        <v>1280800</v>
      </c>
      <c r="F631" s="31">
        <f t="shared" si="60"/>
        <v>2470025.5793692274</v>
      </c>
      <c r="G631" s="31">
        <f t="shared" si="61"/>
        <v>-896400</v>
      </c>
      <c r="H631" s="32">
        <f t="shared" si="62"/>
        <v>-0.41172147712658458</v>
      </c>
      <c r="I631" s="31">
        <f t="shared" si="63"/>
        <v>-1189225.5793692274</v>
      </c>
      <c r="J631" s="32">
        <f t="shared" si="64"/>
        <v>-0.48146285985950033</v>
      </c>
    </row>
    <row r="632" spans="2:10" hidden="1" outlineLevel="1" x14ac:dyDescent="0.25">
      <c r="B632" s="24">
        <f>IF('RECAUDO 2015'!B600=4,'RECAUDO 2015'!A600,0)</f>
        <v>423016</v>
      </c>
      <c r="C632" s="25" t="str">
        <f>VLOOKUP(B632,'RECAUDO 2015'!$A$10:$D$854,3,FALSE)</f>
        <v xml:space="preserve">SAN BENITO ABAR                                   </v>
      </c>
      <c r="D632" s="26">
        <f>IFERROR(VLOOKUP(B632,'RECAUDO 2014'!$A$10:$E$860,4,FALSE),0)</f>
        <v>1187600</v>
      </c>
      <c r="E632" s="26">
        <f>VLOOKUP(B632,'RECAUDO 2015'!$A$10:$D$854,4,FALSE)</f>
        <v>1178800</v>
      </c>
      <c r="F632" s="26">
        <f t="shared" si="60"/>
        <v>1347327.9340707764</v>
      </c>
      <c r="G632" s="26">
        <f t="shared" si="61"/>
        <v>-8800</v>
      </c>
      <c r="H632" s="27">
        <f t="shared" si="62"/>
        <v>-7.4099023240148387E-3</v>
      </c>
      <c r="I632" s="26">
        <f t="shared" si="63"/>
        <v>-168527.93407077645</v>
      </c>
      <c r="J632" s="27">
        <f t="shared" si="64"/>
        <v>-0.12508308468124107</v>
      </c>
    </row>
    <row r="633" spans="2:10" hidden="1" outlineLevel="1" x14ac:dyDescent="0.25">
      <c r="B633" s="29">
        <f>IF('RECAUDO 2015'!B601=4,'RECAUDO 2015'!A601,0)</f>
        <v>423041</v>
      </c>
      <c r="C633" s="30" t="str">
        <f>VLOOKUP(B633,'RECAUDO 2015'!$A$10:$D$854,3,FALSE)</f>
        <v xml:space="preserve">EL ROBLE                                          </v>
      </c>
      <c r="D633" s="31">
        <f>IFERROR(VLOOKUP(B633,'RECAUDO 2014'!$A$10:$E$860,4,FALSE),0)</f>
        <v>564800</v>
      </c>
      <c r="E633" s="31">
        <f>VLOOKUP(B633,'RECAUDO 2015'!$A$10:$D$854,4,FALSE)</f>
        <v>1139100</v>
      </c>
      <c r="F633" s="31">
        <f t="shared" si="60"/>
        <v>640763.57120509818</v>
      </c>
      <c r="G633" s="31">
        <f t="shared" si="61"/>
        <v>574300</v>
      </c>
      <c r="H633" s="32">
        <f t="shared" si="62"/>
        <v>1.0168201133144477</v>
      </c>
      <c r="I633" s="31">
        <f t="shared" si="63"/>
        <v>498336.42879490182</v>
      </c>
      <c r="J633" s="32">
        <f t="shared" si="64"/>
        <v>0.77772278448612409</v>
      </c>
    </row>
    <row r="634" spans="2:10" hidden="1" outlineLevel="1" x14ac:dyDescent="0.25">
      <c r="B634" s="24">
        <f>IF('RECAUDO 2015'!B602=4,'RECAUDO 2015'!A602,0)</f>
        <v>419020</v>
      </c>
      <c r="C634" s="25" t="str">
        <f>VLOOKUP(B634,'RECAUDO 2015'!$A$10:$D$854,3,FALSE)</f>
        <v xml:space="preserve">SAN JUAN NEPUMUCENO                               </v>
      </c>
      <c r="D634" s="26">
        <f>IFERROR(VLOOKUP(B634,'RECAUDO 2014'!$A$10:$E$860,4,FALSE),0)</f>
        <v>2386400</v>
      </c>
      <c r="E634" s="26">
        <f>VLOOKUP(B634,'RECAUDO 2015'!$A$10:$D$854,4,FALSE)</f>
        <v>1077700</v>
      </c>
      <c r="F634" s="26">
        <f t="shared" si="60"/>
        <v>2707362.2279104926</v>
      </c>
      <c r="G634" s="26">
        <f t="shared" si="61"/>
        <v>-1308700</v>
      </c>
      <c r="H634" s="27">
        <f t="shared" si="62"/>
        <v>-0.54839926248742876</v>
      </c>
      <c r="I634" s="26">
        <f t="shared" si="63"/>
        <v>-1629662.2279104926</v>
      </c>
      <c r="J634" s="27">
        <f t="shared" si="64"/>
        <v>-0.60193726983043749</v>
      </c>
    </row>
    <row r="635" spans="2:10" hidden="1" outlineLevel="1" x14ac:dyDescent="0.25">
      <c r="B635" s="29">
        <f>IF('RECAUDO 2015'!B603=4,'RECAUDO 2015'!A603,0)</f>
        <v>423002</v>
      </c>
      <c r="C635" s="30" t="str">
        <f>VLOOKUP(B635,'RECAUDO 2015'!$A$10:$D$854,3,FALSE)</f>
        <v xml:space="preserve">BUENAVISTA                                        </v>
      </c>
      <c r="D635" s="31">
        <f>IFERROR(VLOOKUP(B635,'RECAUDO 2014'!$A$10:$E$860,4,FALSE),0)</f>
        <v>620000</v>
      </c>
      <c r="E635" s="31">
        <f>VLOOKUP(B635,'RECAUDO 2015'!$A$10:$D$854,4,FALSE)</f>
        <v>1011000</v>
      </c>
      <c r="F635" s="31">
        <f t="shared" si="60"/>
        <v>703387.77292344347</v>
      </c>
      <c r="G635" s="31">
        <f t="shared" si="61"/>
        <v>391000</v>
      </c>
      <c r="H635" s="32">
        <f t="shared" si="62"/>
        <v>0.63064516129032255</v>
      </c>
      <c r="I635" s="31">
        <f t="shared" si="63"/>
        <v>307612.22707655653</v>
      </c>
      <c r="J635" s="32">
        <f t="shared" si="64"/>
        <v>0.43732950574055107</v>
      </c>
    </row>
    <row r="636" spans="2:10" hidden="1" outlineLevel="1" x14ac:dyDescent="0.25">
      <c r="B636" s="24">
        <f>IF('RECAUDO 2015'!B604=4,'RECAUDO 2015'!A604,0)</f>
        <v>418022</v>
      </c>
      <c r="C636" s="25" t="str">
        <f>VLOOKUP(B636,'RECAUDO 2015'!$A$10:$D$854,3,FALSE)</f>
        <v xml:space="preserve">TUBARA                                            </v>
      </c>
      <c r="D636" s="26">
        <f>IFERROR(VLOOKUP(B636,'RECAUDO 2014'!$A$10:$E$860,4,FALSE),0)</f>
        <v>503300</v>
      </c>
      <c r="E636" s="26">
        <f>VLOOKUP(B636,'RECAUDO 2015'!$A$10:$D$854,4,FALSE)</f>
        <v>914200</v>
      </c>
      <c r="F636" s="26">
        <f t="shared" si="60"/>
        <v>570992.0421167243</v>
      </c>
      <c r="G636" s="26">
        <f t="shared" si="61"/>
        <v>410900</v>
      </c>
      <c r="H636" s="27">
        <f t="shared" si="62"/>
        <v>0.81641168289290689</v>
      </c>
      <c r="I636" s="26">
        <f t="shared" si="63"/>
        <v>343207.9578832757</v>
      </c>
      <c r="J636" s="27">
        <f t="shared" si="64"/>
        <v>0.6010731018438884</v>
      </c>
    </row>
    <row r="637" spans="2:10" hidden="1" outlineLevel="1" x14ac:dyDescent="0.25">
      <c r="B637" s="29">
        <f>IF('RECAUDO 2015'!B605=4,'RECAUDO 2015'!A605,0)</f>
        <v>423009</v>
      </c>
      <c r="C637" s="30" t="str">
        <f>VLOOKUP(B637,'RECAUDO 2015'!$A$10:$D$854,3,FALSE)</f>
        <v xml:space="preserve">LA UNION                                          </v>
      </c>
      <c r="D637" s="31">
        <f>IFERROR(VLOOKUP(B637,'RECAUDO 2014'!$A$10:$E$860,4,FALSE),0)</f>
        <v>1058100</v>
      </c>
      <c r="E637" s="31">
        <f>VLOOKUP(B637,'RECAUDO 2015'!$A$10:$D$854,4,FALSE)</f>
        <v>833800</v>
      </c>
      <c r="F637" s="31">
        <f t="shared" si="60"/>
        <v>1200410.6492424121</v>
      </c>
      <c r="G637" s="31">
        <f t="shared" si="61"/>
        <v>-224300</v>
      </c>
      <c r="H637" s="32">
        <f t="shared" si="62"/>
        <v>-0.21198374444759471</v>
      </c>
      <c r="I637" s="31">
        <f t="shared" si="63"/>
        <v>-366610.64924241207</v>
      </c>
      <c r="J637" s="32">
        <f t="shared" si="64"/>
        <v>-0.30540436264355264</v>
      </c>
    </row>
    <row r="638" spans="2:10" hidden="1" outlineLevel="1" x14ac:dyDescent="0.25">
      <c r="B638" s="24">
        <f>IF('RECAUDO 2015'!B606=4,'RECAUDO 2015'!A606,0)</f>
        <v>421006</v>
      </c>
      <c r="C638" s="25" t="str">
        <f>VLOOKUP(B638,'RECAUDO 2015'!$A$10:$D$854,3,FALSE)</f>
        <v xml:space="preserve">SAN JUAN DEL CESAR                                </v>
      </c>
      <c r="D638" s="26">
        <f>IFERROR(VLOOKUP(B638,'RECAUDO 2014'!$A$10:$E$860,4,FALSE),0)</f>
        <v>1172400</v>
      </c>
      <c r="E638" s="26">
        <f>VLOOKUP(B638,'RECAUDO 2015'!$A$10:$D$854,4,FALSE)</f>
        <v>829900</v>
      </c>
      <c r="F638" s="26">
        <f t="shared" si="60"/>
        <v>1330083.5886700726</v>
      </c>
      <c r="G638" s="26">
        <f t="shared" si="61"/>
        <v>-342500</v>
      </c>
      <c r="H638" s="27">
        <f t="shared" si="62"/>
        <v>-0.29213578983282151</v>
      </c>
      <c r="I638" s="26">
        <f t="shared" si="63"/>
        <v>-500183.58867007261</v>
      </c>
      <c r="J638" s="27">
        <f t="shared" si="64"/>
        <v>-0.37605425172578621</v>
      </c>
    </row>
    <row r="639" spans="2:10" hidden="1" outlineLevel="1" x14ac:dyDescent="0.25">
      <c r="B639" s="29">
        <f>IF('RECAUDO 2015'!B607=4,'RECAUDO 2015'!A607,0)</f>
        <v>418003</v>
      </c>
      <c r="C639" s="30" t="str">
        <f>VLOOKUP(B639,'RECAUDO 2015'!$A$10:$D$854,3,FALSE)</f>
        <v xml:space="preserve">CAMPO DE LA CRUZ                                  </v>
      </c>
      <c r="D639" s="31">
        <f>IFERROR(VLOOKUP(B639,'RECAUDO 2014'!$A$10:$E$860,4,FALSE),0)</f>
        <v>1115600</v>
      </c>
      <c r="E639" s="31">
        <f>VLOOKUP(B639,'RECAUDO 2015'!$A$10:$D$854,4,FALSE)</f>
        <v>765300</v>
      </c>
      <c r="F639" s="31">
        <f t="shared" si="60"/>
        <v>1265644.1926990217</v>
      </c>
      <c r="G639" s="31">
        <f t="shared" si="61"/>
        <v>-350300</v>
      </c>
      <c r="H639" s="32">
        <f t="shared" si="62"/>
        <v>-0.31400143420580851</v>
      </c>
      <c r="I639" s="31">
        <f t="shared" si="63"/>
        <v>-500344.19269902166</v>
      </c>
      <c r="J639" s="32">
        <f t="shared" si="64"/>
        <v>-0.39532768813328467</v>
      </c>
    </row>
    <row r="640" spans="2:10" hidden="1" outlineLevel="1" x14ac:dyDescent="0.25">
      <c r="B640" s="24">
        <f>IF('RECAUDO 2015'!B608=4,'RECAUDO 2015'!A608,0)</f>
        <v>420047</v>
      </c>
      <c r="C640" s="25" t="str">
        <f>VLOOKUP(B640,'RECAUDO 2015'!$A$10:$D$854,3,FALSE)</f>
        <v>NUEVA GRANADA</v>
      </c>
      <c r="D640" s="26">
        <f>IFERROR(VLOOKUP(B640,'RECAUDO 2014'!$A$10:$E$860,4,FALSE),0)</f>
        <v>156500</v>
      </c>
      <c r="E640" s="26">
        <f>VLOOKUP(B640,'RECAUDO 2015'!$A$10:$D$854,4,FALSE)</f>
        <v>739400</v>
      </c>
      <c r="F640" s="26">
        <f t="shared" si="60"/>
        <v>177548.6878427724</v>
      </c>
      <c r="G640" s="26">
        <f t="shared" si="61"/>
        <v>582900</v>
      </c>
      <c r="H640" s="27">
        <f t="shared" si="62"/>
        <v>3.7246006389776358</v>
      </c>
      <c r="I640" s="26">
        <f t="shared" si="63"/>
        <v>561851.31215722766</v>
      </c>
      <c r="J640" s="27">
        <f t="shared" si="64"/>
        <v>3.164491492354891</v>
      </c>
    </row>
    <row r="641" spans="2:10" hidden="1" outlineLevel="1" x14ac:dyDescent="0.25">
      <c r="B641" s="29">
        <f>IF('RECAUDO 2015'!B609=4,'RECAUDO 2015'!A609,0)</f>
        <v>426007</v>
      </c>
      <c r="C641" s="30" t="str">
        <f>VLOOKUP(B641,'RECAUDO 2015'!$A$10:$D$854,3,FALSE)</f>
        <v xml:space="preserve">BOSCONIA                                          </v>
      </c>
      <c r="D641" s="31">
        <f>IFERROR(VLOOKUP(B641,'RECAUDO 2014'!$A$10:$E$860,4,FALSE),0)</f>
        <v>2266000</v>
      </c>
      <c r="E641" s="31">
        <f>VLOOKUP(B641,'RECAUDO 2015'!$A$10:$D$854,4,FALSE)</f>
        <v>731600</v>
      </c>
      <c r="F641" s="31">
        <f t="shared" si="60"/>
        <v>2570768.8603943917</v>
      </c>
      <c r="G641" s="31">
        <f t="shared" si="61"/>
        <v>-1534400</v>
      </c>
      <c r="H641" s="32">
        <f t="shared" si="62"/>
        <v>-0.67714033539276253</v>
      </c>
      <c r="I641" s="31">
        <f t="shared" si="63"/>
        <v>-1839168.8603943917</v>
      </c>
      <c r="J641" s="32">
        <f t="shared" si="64"/>
        <v>-0.71541587761111969</v>
      </c>
    </row>
    <row r="642" spans="2:10" hidden="1" outlineLevel="1" x14ac:dyDescent="0.25">
      <c r="B642" s="24">
        <f>IF('RECAUDO 2015'!B610=4,'RECAUDO 2015'!A610,0)</f>
        <v>421014</v>
      </c>
      <c r="C642" s="25" t="str">
        <f>VLOOKUP(B642,'RECAUDO 2015'!$A$10:$D$854,3,FALSE)</f>
        <v xml:space="preserve">ALBANIA-GUAJIRA                                   </v>
      </c>
      <c r="D642" s="26">
        <f>IFERROR(VLOOKUP(B642,'RECAUDO 2014'!$A$10:$E$860,4,FALSE),0)</f>
        <v>670800</v>
      </c>
      <c r="E642" s="26">
        <f>VLOOKUP(B642,'RECAUDO 2015'!$A$10:$D$854,4,FALSE)</f>
        <v>701700</v>
      </c>
      <c r="F642" s="26">
        <f t="shared" si="60"/>
        <v>761020.19044684817</v>
      </c>
      <c r="G642" s="26">
        <f t="shared" si="61"/>
        <v>30900</v>
      </c>
      <c r="H642" s="27">
        <f t="shared" si="62"/>
        <v>4.6064400715563503E-2</v>
      </c>
      <c r="I642" s="26">
        <f t="shared" si="63"/>
        <v>-59320.190446848166</v>
      </c>
      <c r="J642" s="27">
        <f t="shared" si="64"/>
        <v>-7.7948247880279098E-2</v>
      </c>
    </row>
    <row r="643" spans="2:10" hidden="1" outlineLevel="1" x14ac:dyDescent="0.25">
      <c r="B643" s="29">
        <f>IF('RECAUDO 2015'!B611=4,'RECAUDO 2015'!A611,0)</f>
        <v>426004</v>
      </c>
      <c r="C643" s="30" t="str">
        <f>VLOOKUP(B643,'RECAUDO 2015'!$A$10:$D$854,3,FALSE)</f>
        <v xml:space="preserve">AGUSTIN CODAZZI                                   </v>
      </c>
      <c r="D643" s="31">
        <f>IFERROR(VLOOKUP(B643,'RECAUDO 2014'!$A$10:$E$860,4,FALSE),0)</f>
        <v>916100</v>
      </c>
      <c r="E643" s="31">
        <f>VLOOKUP(B643,'RECAUDO 2015'!$A$10:$D$854,4,FALSE)</f>
        <v>699900</v>
      </c>
      <c r="F643" s="31">
        <f t="shared" si="60"/>
        <v>1039312.1593147847</v>
      </c>
      <c r="G643" s="31">
        <f t="shared" si="61"/>
        <v>-216200</v>
      </c>
      <c r="H643" s="32">
        <f t="shared" si="62"/>
        <v>-0.2360004366335553</v>
      </c>
      <c r="I643" s="31">
        <f t="shared" si="63"/>
        <v>-339412.15931478469</v>
      </c>
      <c r="J643" s="32">
        <f t="shared" si="64"/>
        <v>-0.32657383662148054</v>
      </c>
    </row>
    <row r="644" spans="2:10" hidden="1" outlineLevel="1" x14ac:dyDescent="0.25">
      <c r="B644" s="24">
        <f>IF('RECAUDO 2015'!B612=4,'RECAUDO 2015'!A612,0)</f>
        <v>419013</v>
      </c>
      <c r="C644" s="25" t="str">
        <f>VLOOKUP(B644,'RECAUDO 2015'!$A$10:$D$854,3,FALSE)</f>
        <v xml:space="preserve">MONPOS                                            </v>
      </c>
      <c r="D644" s="26">
        <f>IFERROR(VLOOKUP(B644,'RECAUDO 2014'!$A$10:$E$860,4,FALSE),0)</f>
        <v>1367300</v>
      </c>
      <c r="E644" s="26">
        <f>VLOOKUP(B644,'RECAUDO 2015'!$A$10:$D$854,4,FALSE)</f>
        <v>653000</v>
      </c>
      <c r="F644" s="26">
        <f t="shared" si="60"/>
        <v>1551196.938577781</v>
      </c>
      <c r="G644" s="26">
        <f t="shared" si="61"/>
        <v>-714300</v>
      </c>
      <c r="H644" s="27">
        <f t="shared" si="62"/>
        <v>-0.52241644116141295</v>
      </c>
      <c r="I644" s="26">
        <f t="shared" si="63"/>
        <v>-898196.93857778097</v>
      </c>
      <c r="J644" s="27">
        <f t="shared" si="64"/>
        <v>-0.57903475454334974</v>
      </c>
    </row>
    <row r="645" spans="2:10" hidden="1" outlineLevel="1" x14ac:dyDescent="0.25">
      <c r="B645" s="29">
        <f>IF('RECAUDO 2015'!B613=4,'RECAUDO 2015'!A613,0)</f>
        <v>419017</v>
      </c>
      <c r="C645" s="30" t="str">
        <f>VLOOKUP(B645,'RECAUDO 2015'!$A$10:$D$854,3,FALSE)</f>
        <v xml:space="preserve">SAN ESTANISLAO                                    </v>
      </c>
      <c r="D645" s="31">
        <f>IFERROR(VLOOKUP(B645,'RECAUDO 2014'!$A$10:$E$860,4,FALSE),0)</f>
        <v>503000</v>
      </c>
      <c r="E645" s="31">
        <f>VLOOKUP(B645,'RECAUDO 2015'!$A$10:$D$854,4,FALSE)</f>
        <v>569400</v>
      </c>
      <c r="F645" s="31">
        <f t="shared" si="60"/>
        <v>570651.69319434196</v>
      </c>
      <c r="G645" s="31">
        <f t="shared" si="61"/>
        <v>66400</v>
      </c>
      <c r="H645" s="32">
        <f t="shared" si="62"/>
        <v>0.13200795228628226</v>
      </c>
      <c r="I645" s="31">
        <f t="shared" si="63"/>
        <v>-1251.6931943419622</v>
      </c>
      <c r="J645" s="32">
        <f t="shared" si="64"/>
        <v>-2.1934451597529492E-3</v>
      </c>
    </row>
    <row r="646" spans="2:10" hidden="1" outlineLevel="1" x14ac:dyDescent="0.25">
      <c r="B646" s="24">
        <f>IF('RECAUDO 2015'!B614=4,'RECAUDO 2015'!A614,0)</f>
        <v>423017</v>
      </c>
      <c r="C646" s="25" t="str">
        <f>VLOOKUP(B646,'RECAUDO 2015'!$A$10:$D$854,3,FALSE)</f>
        <v xml:space="preserve">SAN JUAN DE BETULI                                </v>
      </c>
      <c r="D646" s="26">
        <f>IFERROR(VLOOKUP(B646,'RECAUDO 2014'!$A$10:$E$860,4,FALSE),0)</f>
        <v>1419800</v>
      </c>
      <c r="E646" s="26">
        <f>VLOOKUP(B646,'RECAUDO 2015'!$A$10:$D$854,4,FALSE)</f>
        <v>568400</v>
      </c>
      <c r="F646" s="26">
        <f t="shared" si="60"/>
        <v>1610757.9999946854</v>
      </c>
      <c r="G646" s="26">
        <f t="shared" si="61"/>
        <v>-851400</v>
      </c>
      <c r="H646" s="27">
        <f t="shared" si="62"/>
        <v>-0.59966192421467812</v>
      </c>
      <c r="I646" s="26">
        <f t="shared" si="63"/>
        <v>-1042357.9999946854</v>
      </c>
      <c r="J646" s="27">
        <f t="shared" si="64"/>
        <v>-0.64712265902024058</v>
      </c>
    </row>
    <row r="647" spans="2:10" hidden="1" outlineLevel="1" x14ac:dyDescent="0.25">
      <c r="B647" s="29">
        <f>IF('RECAUDO 2015'!B615=4,'RECAUDO 2015'!A615,0)</f>
        <v>420032</v>
      </c>
      <c r="C647" s="30" t="str">
        <f>VLOOKUP(B647,'RECAUDO 2015'!$A$10:$D$854,3,FALSE)</f>
        <v xml:space="preserve">ALGARROBO                                         </v>
      </c>
      <c r="D647" s="31">
        <f>IFERROR(VLOOKUP(B647,'RECAUDO 2014'!$A$10:$E$860,4,FALSE),0)</f>
        <v>648900</v>
      </c>
      <c r="E647" s="31">
        <f>VLOOKUP(B647,'RECAUDO 2015'!$A$10:$D$854,4,FALSE)</f>
        <v>562500</v>
      </c>
      <c r="F647" s="31">
        <f t="shared" si="60"/>
        <v>736174.71911293943</v>
      </c>
      <c r="G647" s="31">
        <f t="shared" si="61"/>
        <v>-86400</v>
      </c>
      <c r="H647" s="32">
        <f t="shared" si="62"/>
        <v>-0.13314840499306524</v>
      </c>
      <c r="I647" s="31">
        <f t="shared" si="63"/>
        <v>-173674.71911293943</v>
      </c>
      <c r="J647" s="32">
        <f t="shared" si="64"/>
        <v>-0.23591508184661703</v>
      </c>
    </row>
    <row r="648" spans="2:10" hidden="1" outlineLevel="1" x14ac:dyDescent="0.25">
      <c r="B648" s="24">
        <f>IF('RECAUDO 2015'!B616=4,'RECAUDO 2015'!A616,0)</f>
        <v>426005</v>
      </c>
      <c r="C648" s="25" t="str">
        <f>VLOOKUP(B648,'RECAUDO 2015'!$A$10:$D$854,3,FALSE)</f>
        <v xml:space="preserve">ASTREA                                            </v>
      </c>
      <c r="D648" s="26">
        <f>IFERROR(VLOOKUP(B648,'RECAUDO 2014'!$A$10:$E$860,4,FALSE),0)</f>
        <v>246100</v>
      </c>
      <c r="E648" s="26">
        <f>VLOOKUP(B648,'RECAUDO 2015'!$A$10:$D$854,4,FALSE)</f>
        <v>546100</v>
      </c>
      <c r="F648" s="26">
        <f t="shared" si="60"/>
        <v>279199.56599428941</v>
      </c>
      <c r="G648" s="26">
        <f t="shared" si="61"/>
        <v>300000</v>
      </c>
      <c r="H648" s="27">
        <f t="shared" si="62"/>
        <v>1.2190166598943519</v>
      </c>
      <c r="I648" s="26">
        <f t="shared" si="63"/>
        <v>266900.43400571059</v>
      </c>
      <c r="J648" s="27">
        <f t="shared" si="64"/>
        <v>0.95594859918646735</v>
      </c>
    </row>
    <row r="649" spans="2:10" hidden="1" outlineLevel="1" x14ac:dyDescent="0.25">
      <c r="B649" s="29">
        <f>IF('RECAUDO 2015'!B617=4,'RECAUDO 2015'!A617,0)</f>
        <v>426016</v>
      </c>
      <c r="C649" s="30" t="str">
        <f>VLOOKUP(B649,'RECAUDO 2015'!$A$10:$D$854,3,FALSE)</f>
        <v xml:space="preserve">LA JAGUA                                          </v>
      </c>
      <c r="D649" s="31">
        <f>IFERROR(VLOOKUP(B649,'RECAUDO 2014'!$A$10:$E$860,4,FALSE),0)</f>
        <v>401300</v>
      </c>
      <c r="E649" s="31">
        <f>VLOOKUP(B649,'RECAUDO 2015'!$A$10:$D$854,4,FALSE)</f>
        <v>516800</v>
      </c>
      <c r="F649" s="31">
        <f t="shared" si="60"/>
        <v>455273.40850673849</v>
      </c>
      <c r="G649" s="31">
        <f t="shared" si="61"/>
        <v>115500</v>
      </c>
      <c r="H649" s="32">
        <f t="shared" si="62"/>
        <v>0.28781460254173941</v>
      </c>
      <c r="I649" s="31">
        <f t="shared" si="63"/>
        <v>61526.591493261512</v>
      </c>
      <c r="J649" s="32">
        <f t="shared" si="64"/>
        <v>0.13514207143145907</v>
      </c>
    </row>
    <row r="650" spans="2:10" hidden="1" outlineLevel="1" x14ac:dyDescent="0.25">
      <c r="B650" s="24">
        <f>IF('RECAUDO 2015'!B618=4,'RECAUDO 2015'!A618,0)</f>
        <v>423013</v>
      </c>
      <c r="C650" s="25" t="str">
        <f>VLOOKUP(B650,'RECAUDO 2015'!$A$10:$D$854,3,FALSE)</f>
        <v xml:space="preserve">OVEJAS                                            </v>
      </c>
      <c r="D650" s="26">
        <f>IFERROR(VLOOKUP(B650,'RECAUDO 2014'!$A$10:$E$860,4,FALSE),0)</f>
        <v>1125200</v>
      </c>
      <c r="E650" s="26">
        <f>VLOOKUP(B650,'RECAUDO 2015'!$A$10:$D$854,4,FALSE)</f>
        <v>510400</v>
      </c>
      <c r="F650" s="26">
        <f t="shared" si="60"/>
        <v>1276535.3582152557</v>
      </c>
      <c r="G650" s="26">
        <f t="shared" si="61"/>
        <v>-614800</v>
      </c>
      <c r="H650" s="27">
        <f t="shared" si="62"/>
        <v>-0.54639175257731964</v>
      </c>
      <c r="I650" s="26">
        <f t="shared" si="63"/>
        <v>-766135.35821525566</v>
      </c>
      <c r="J650" s="27">
        <f t="shared" si="64"/>
        <v>-0.60016775350931262</v>
      </c>
    </row>
    <row r="651" spans="2:10" hidden="1" outlineLevel="1" x14ac:dyDescent="0.25">
      <c r="B651" s="29">
        <f>IF('RECAUDO 2015'!B619=4,'RECAUDO 2015'!A619,0)</f>
        <v>418021</v>
      </c>
      <c r="C651" s="30" t="str">
        <f>VLOOKUP(B651,'RECAUDO 2015'!$A$10:$D$854,3,FALSE)</f>
        <v xml:space="preserve">SUAN                                              </v>
      </c>
      <c r="D651" s="31">
        <f>IFERROR(VLOOKUP(B651,'RECAUDO 2014'!$A$10:$E$860,4,FALSE),0)</f>
        <v>0</v>
      </c>
      <c r="E651" s="31">
        <f>VLOOKUP(B651,'RECAUDO 2015'!$A$10:$D$854,4,FALSE)</f>
        <v>501800</v>
      </c>
      <c r="F651" s="31">
        <f t="shared" si="60"/>
        <v>0</v>
      </c>
      <c r="G651" s="31">
        <f t="shared" si="61"/>
        <v>501800</v>
      </c>
      <c r="H651" s="32">
        <f t="shared" si="62"/>
        <v>1</v>
      </c>
      <c r="I651" s="31">
        <f t="shared" si="63"/>
        <v>501800</v>
      </c>
      <c r="J651" s="32">
        <f t="shared" si="64"/>
        <v>1</v>
      </c>
    </row>
    <row r="652" spans="2:10" hidden="1" outlineLevel="1" x14ac:dyDescent="0.25">
      <c r="B652" s="24">
        <f>IF('RECAUDO 2015'!B620=4,'RECAUDO 2015'!A620,0)</f>
        <v>419032</v>
      </c>
      <c r="C652" s="25" t="str">
        <f>VLOOKUP(B652,'RECAUDO 2015'!$A$10:$D$854,3,FALSE)</f>
        <v xml:space="preserve">VILLANUEVA                                        </v>
      </c>
      <c r="D652" s="26">
        <f>IFERROR(VLOOKUP(B652,'RECAUDO 2014'!$A$10:$E$860,4,FALSE),0)</f>
        <v>65000</v>
      </c>
      <c r="E652" s="26">
        <f>VLOOKUP(B652,'RECAUDO 2015'!$A$10:$D$854,4,FALSE)</f>
        <v>476000</v>
      </c>
      <c r="F652" s="26">
        <f t="shared" si="60"/>
        <v>73742.266516167452</v>
      </c>
      <c r="G652" s="26">
        <f t="shared" si="61"/>
        <v>411000</v>
      </c>
      <c r="H652" s="27">
        <f t="shared" si="62"/>
        <v>6.3230769230769228</v>
      </c>
      <c r="I652" s="26">
        <f t="shared" si="63"/>
        <v>402257.73348383256</v>
      </c>
      <c r="J652" s="27">
        <f t="shared" si="64"/>
        <v>5.4549141555832232</v>
      </c>
    </row>
    <row r="653" spans="2:10" hidden="1" outlineLevel="1" x14ac:dyDescent="0.25">
      <c r="B653" s="29">
        <f>IF('RECAUDO 2015'!B621=4,'RECAUDO 2015'!A621,0)</f>
        <v>426017</v>
      </c>
      <c r="C653" s="30" t="str">
        <f>VLOOKUP(B653,'RECAUDO 2015'!$A$10:$D$854,3,FALSE)</f>
        <v xml:space="preserve">LA PAZ                                            </v>
      </c>
      <c r="D653" s="31">
        <f>IFERROR(VLOOKUP(B653,'RECAUDO 2014'!$A$10:$E$860,4,FALSE),0)</f>
        <v>687600</v>
      </c>
      <c r="E653" s="31">
        <f>VLOOKUP(B653,'RECAUDO 2015'!$A$10:$D$854,4,FALSE)</f>
        <v>454200</v>
      </c>
      <c r="F653" s="31">
        <f t="shared" si="60"/>
        <v>780079.73010025756</v>
      </c>
      <c r="G653" s="31">
        <f t="shared" si="61"/>
        <v>-233400</v>
      </c>
      <c r="H653" s="32">
        <f t="shared" si="62"/>
        <v>-0.33944153577661429</v>
      </c>
      <c r="I653" s="31">
        <f t="shared" si="63"/>
        <v>-325879.73010025756</v>
      </c>
      <c r="J653" s="32">
        <f t="shared" si="64"/>
        <v>-0.41775182398134458</v>
      </c>
    </row>
    <row r="654" spans="2:10" hidden="1" outlineLevel="1" x14ac:dyDescent="0.25">
      <c r="B654" s="24">
        <f>IF('RECAUDO 2015'!B622=4,'RECAUDO 2015'!A622,0)</f>
        <v>420008</v>
      </c>
      <c r="C654" s="25" t="str">
        <f>VLOOKUP(B654,'RECAUDO 2015'!$A$10:$D$854,3,FALSE)</f>
        <v xml:space="preserve">EL PINON                                          </v>
      </c>
      <c r="D654" s="26">
        <f>IFERROR(VLOOKUP(B654,'RECAUDO 2014'!$A$10:$E$860,4,FALSE),0)</f>
        <v>97000</v>
      </c>
      <c r="E654" s="26">
        <f>VLOOKUP(B654,'RECAUDO 2015'!$A$10:$D$854,4,FALSE)</f>
        <v>438700</v>
      </c>
      <c r="F654" s="26">
        <f t="shared" si="60"/>
        <v>110046.15157028066</v>
      </c>
      <c r="G654" s="26">
        <f t="shared" si="61"/>
        <v>341700</v>
      </c>
      <c r="H654" s="27">
        <f t="shared" si="62"/>
        <v>3.5226804123711339</v>
      </c>
      <c r="I654" s="26">
        <f t="shared" si="63"/>
        <v>328653.84842971934</v>
      </c>
      <c r="J654" s="27">
        <f t="shared" si="64"/>
        <v>2.986509239442376</v>
      </c>
    </row>
    <row r="655" spans="2:10" hidden="1" outlineLevel="1" x14ac:dyDescent="0.25">
      <c r="B655" s="29">
        <f>IF('RECAUDO 2015'!B623=4,'RECAUDO 2015'!A623,0)</f>
        <v>419005</v>
      </c>
      <c r="C655" s="30" t="str">
        <f>VLOOKUP(B655,'RECAUDO 2015'!$A$10:$D$854,3,FALSE)</f>
        <v xml:space="preserve">CALAMAR                                           </v>
      </c>
      <c r="D655" s="31">
        <f>IFERROR(VLOOKUP(B655,'RECAUDO 2014'!$A$10:$E$860,4,FALSE),0)</f>
        <v>444300</v>
      </c>
      <c r="E655" s="31">
        <f>VLOOKUP(B655,'RECAUDO 2015'!$A$10:$D$854,4,FALSE)</f>
        <v>435700</v>
      </c>
      <c r="F655" s="31">
        <f t="shared" si="60"/>
        <v>504056.75404820312</v>
      </c>
      <c r="G655" s="31">
        <f t="shared" si="61"/>
        <v>-8600</v>
      </c>
      <c r="H655" s="32">
        <f t="shared" si="62"/>
        <v>-1.935629079450818E-2</v>
      </c>
      <c r="I655" s="31">
        <f t="shared" si="63"/>
        <v>-68356.754048203118</v>
      </c>
      <c r="J655" s="32">
        <f t="shared" si="64"/>
        <v>-0.13561320922537656</v>
      </c>
    </row>
    <row r="656" spans="2:10" hidden="1" outlineLevel="1" x14ac:dyDescent="0.25">
      <c r="B656" s="24">
        <f>IF('RECAUDO 2015'!B624=4,'RECAUDO 2015'!A624,0)</f>
        <v>419010</v>
      </c>
      <c r="C656" s="25" t="str">
        <f>VLOOKUP(B656,'RECAUDO 2015'!$A$10:$D$854,3,FALSE)</f>
        <v xml:space="preserve">MAATES                                            </v>
      </c>
      <c r="D656" s="26">
        <f>IFERROR(VLOOKUP(B656,'RECAUDO 2014'!$A$10:$E$860,4,FALSE),0)</f>
        <v>69400</v>
      </c>
      <c r="E656" s="26">
        <f>VLOOKUP(B656,'RECAUDO 2015'!$A$10:$D$854,4,FALSE)</f>
        <v>412700</v>
      </c>
      <c r="F656" s="26">
        <f t="shared" si="60"/>
        <v>78734.050711108022</v>
      </c>
      <c r="G656" s="26">
        <f t="shared" si="61"/>
        <v>343300</v>
      </c>
      <c r="H656" s="27">
        <f t="shared" si="62"/>
        <v>4.9466858789625361</v>
      </c>
      <c r="I656" s="26">
        <f t="shared" si="63"/>
        <v>333965.94928889198</v>
      </c>
      <c r="J656" s="27">
        <f t="shared" si="64"/>
        <v>4.241696524852812</v>
      </c>
    </row>
    <row r="657" spans="2:10" hidden="1" outlineLevel="1" x14ac:dyDescent="0.25">
      <c r="B657" s="29">
        <f>IF('RECAUDO 2015'!B625=4,'RECAUDO 2015'!A625,0)</f>
        <v>418012</v>
      </c>
      <c r="C657" s="30" t="str">
        <f>VLOOKUP(B657,'RECAUDO 2015'!$A$10:$D$854,3,FALSE)</f>
        <v xml:space="preserve">POLO NUEVO                                        </v>
      </c>
      <c r="D657" s="31">
        <f>IFERROR(VLOOKUP(B657,'RECAUDO 2014'!$A$10:$E$860,4,FALSE),0)</f>
        <v>713600</v>
      </c>
      <c r="E657" s="31">
        <f>VLOOKUP(B657,'RECAUDO 2015'!$A$10:$D$854,4,FALSE)</f>
        <v>406100</v>
      </c>
      <c r="F657" s="31">
        <f t="shared" si="60"/>
        <v>809576.63670672453</v>
      </c>
      <c r="G657" s="31">
        <f t="shared" si="61"/>
        <v>-307500</v>
      </c>
      <c r="H657" s="32">
        <f t="shared" si="62"/>
        <v>-0.4309136771300448</v>
      </c>
      <c r="I657" s="31">
        <f t="shared" si="63"/>
        <v>-403476.63670672453</v>
      </c>
      <c r="J657" s="32">
        <f t="shared" si="64"/>
        <v>-0.49837979310769942</v>
      </c>
    </row>
    <row r="658" spans="2:10" hidden="1" outlineLevel="1" x14ac:dyDescent="0.25">
      <c r="B658" s="24">
        <f>IF('RECAUDO 2015'!B626=4,'RECAUDO 2015'!A626,0)</f>
        <v>426013</v>
      </c>
      <c r="C658" s="25" t="str">
        <f>VLOOKUP(B658,'RECAUDO 2015'!$A$10:$D$854,3,FALSE)</f>
        <v xml:space="preserve">GAMARRA                                           </v>
      </c>
      <c r="D658" s="26">
        <f>IFERROR(VLOOKUP(B658,'RECAUDO 2014'!$A$10:$E$860,4,FALSE),0)</f>
        <v>0</v>
      </c>
      <c r="E658" s="26">
        <f>VLOOKUP(B658,'RECAUDO 2015'!$A$10:$D$854,4,FALSE)</f>
        <v>295600</v>
      </c>
      <c r="F658" s="26">
        <f t="shared" si="60"/>
        <v>0</v>
      </c>
      <c r="G658" s="26">
        <f t="shared" si="61"/>
        <v>295600</v>
      </c>
      <c r="H658" s="27">
        <f t="shared" si="62"/>
        <v>1</v>
      </c>
      <c r="I658" s="26">
        <f t="shared" si="63"/>
        <v>295600</v>
      </c>
      <c r="J658" s="27">
        <f t="shared" si="64"/>
        <v>1</v>
      </c>
    </row>
    <row r="659" spans="2:10" hidden="1" outlineLevel="1" x14ac:dyDescent="0.25">
      <c r="B659" s="29">
        <f>IF('RECAUDO 2015'!B627=4,'RECAUDO 2015'!A627,0)</f>
        <v>418015</v>
      </c>
      <c r="C659" s="30" t="str">
        <f>VLOOKUP(B659,'RECAUDO 2015'!$A$10:$D$854,3,FALSE)</f>
        <v xml:space="preserve">REPELON                                           </v>
      </c>
      <c r="D659" s="31">
        <f>IFERROR(VLOOKUP(B659,'RECAUDO 2014'!$A$10:$E$860,4,FALSE),0)</f>
        <v>0</v>
      </c>
      <c r="E659" s="31">
        <f>VLOOKUP(B659,'RECAUDO 2015'!$A$10:$D$854,4,FALSE)</f>
        <v>287400</v>
      </c>
      <c r="F659" s="31">
        <f t="shared" si="60"/>
        <v>0</v>
      </c>
      <c r="G659" s="31">
        <f t="shared" si="61"/>
        <v>287400</v>
      </c>
      <c r="H659" s="32">
        <f t="shared" si="62"/>
        <v>1</v>
      </c>
      <c r="I659" s="31">
        <f t="shared" si="63"/>
        <v>287400</v>
      </c>
      <c r="J659" s="32">
        <f t="shared" si="64"/>
        <v>1</v>
      </c>
    </row>
    <row r="660" spans="2:10" hidden="1" outlineLevel="1" x14ac:dyDescent="0.25">
      <c r="B660" s="24">
        <f>IF('RECAUDO 2015'!B628=4,'RECAUDO 2015'!A628,0)</f>
        <v>419019</v>
      </c>
      <c r="C660" s="25" t="str">
        <f>VLOOKUP(B660,'RECAUDO 2015'!$A$10:$D$854,3,FALSE)</f>
        <v xml:space="preserve">SAN JACINTO                                       </v>
      </c>
      <c r="D660" s="26">
        <f>IFERROR(VLOOKUP(B660,'RECAUDO 2014'!$A$10:$E$860,4,FALSE),0)</f>
        <v>200700</v>
      </c>
      <c r="E660" s="26">
        <f>VLOOKUP(B660,'RECAUDO 2015'!$A$10:$D$854,4,FALSE)</f>
        <v>270700</v>
      </c>
      <c r="F660" s="26">
        <f t="shared" si="60"/>
        <v>227693.42907376628</v>
      </c>
      <c r="G660" s="26">
        <f t="shared" si="61"/>
        <v>70000</v>
      </c>
      <c r="H660" s="27">
        <f t="shared" si="62"/>
        <v>0.34877927254608876</v>
      </c>
      <c r="I660" s="26">
        <f t="shared" si="63"/>
        <v>43006.570926233719</v>
      </c>
      <c r="J660" s="27">
        <f t="shared" si="64"/>
        <v>0.18887927992116449</v>
      </c>
    </row>
    <row r="661" spans="2:10" hidden="1" outlineLevel="1" x14ac:dyDescent="0.25">
      <c r="B661" s="29">
        <f>IF('RECAUDO 2015'!B629=4,'RECAUDO 2015'!A629,0)</f>
        <v>422004</v>
      </c>
      <c r="C661" s="30" t="str">
        <f>VLOOKUP(B661,'RECAUDO 2015'!$A$10:$D$854,3,FALSE)</f>
        <v xml:space="preserve">CANALETE                                          </v>
      </c>
      <c r="D661" s="31">
        <f>IFERROR(VLOOKUP(B661,'RECAUDO 2014'!$A$10:$E$860,4,FALSE),0)</f>
        <v>1081800</v>
      </c>
      <c r="E661" s="31">
        <f>VLOOKUP(B661,'RECAUDO 2015'!$A$10:$D$854,4,FALSE)</f>
        <v>269900</v>
      </c>
      <c r="F661" s="31">
        <f t="shared" si="60"/>
        <v>1227298.2141106147</v>
      </c>
      <c r="G661" s="31">
        <f t="shared" si="61"/>
        <v>-811900</v>
      </c>
      <c r="H661" s="32">
        <f t="shared" si="62"/>
        <v>-0.75050841190608242</v>
      </c>
      <c r="I661" s="31">
        <f t="shared" si="63"/>
        <v>-957398.21411061473</v>
      </c>
      <c r="J661" s="32">
        <f t="shared" si="64"/>
        <v>-0.78008604844618934</v>
      </c>
    </row>
    <row r="662" spans="2:10" hidden="1" outlineLevel="1" x14ac:dyDescent="0.25">
      <c r="B662" s="24">
        <f>IF('RECAUDO 2015'!B630=4,'RECAUDO 2015'!A630,0)</f>
        <v>418007</v>
      </c>
      <c r="C662" s="25" t="str">
        <f>VLOOKUP(B662,'RECAUDO 2015'!$A$10:$D$854,3,FALSE)</f>
        <v xml:space="preserve">LURUACO                                           </v>
      </c>
      <c r="D662" s="26">
        <f>IFERROR(VLOOKUP(B662,'RECAUDO 2014'!$A$10:$E$860,4,FALSE),0)</f>
        <v>893000</v>
      </c>
      <c r="E662" s="26">
        <f>VLOOKUP(B662,'RECAUDO 2015'!$A$10:$D$854,4,FALSE)</f>
        <v>261000</v>
      </c>
      <c r="F662" s="26">
        <f t="shared" si="60"/>
        <v>1013105.2922913467</v>
      </c>
      <c r="G662" s="26">
        <f t="shared" si="61"/>
        <v>-632000</v>
      </c>
      <c r="H662" s="27">
        <f t="shared" si="62"/>
        <v>-0.70772676371780507</v>
      </c>
      <c r="I662" s="26">
        <f t="shared" si="63"/>
        <v>-752105.2922913467</v>
      </c>
      <c r="J662" s="27">
        <f t="shared" si="64"/>
        <v>-0.7423762347448658</v>
      </c>
    </row>
    <row r="663" spans="2:10" hidden="1" outlineLevel="1" x14ac:dyDescent="0.25">
      <c r="B663" s="29">
        <f>IF('RECAUDO 2015'!B631=4,'RECAUDO 2015'!A631,0)</f>
        <v>419023</v>
      </c>
      <c r="C663" s="30" t="str">
        <f>VLOOKUP(B663,'RECAUDO 2015'!$A$10:$D$854,3,FALSE)</f>
        <v xml:space="preserve">SANTA CATALINA                                    </v>
      </c>
      <c r="D663" s="31">
        <f>IFERROR(VLOOKUP(B663,'RECAUDO 2014'!$A$10:$E$860,4,FALSE),0)</f>
        <v>102300</v>
      </c>
      <c r="E663" s="31">
        <f>VLOOKUP(B663,'RECAUDO 2015'!$A$10:$D$854,4,FALSE)</f>
        <v>259300</v>
      </c>
      <c r="F663" s="31">
        <f t="shared" si="60"/>
        <v>116058.98253236817</v>
      </c>
      <c r="G663" s="31">
        <f t="shared" si="61"/>
        <v>157000</v>
      </c>
      <c r="H663" s="32">
        <f t="shared" si="62"/>
        <v>1.5347018572825024</v>
      </c>
      <c r="I663" s="31">
        <f t="shared" si="63"/>
        <v>143241.01746763184</v>
      </c>
      <c r="J663" s="32">
        <f t="shared" si="64"/>
        <v>1.2342087991998616</v>
      </c>
    </row>
    <row r="664" spans="2:10" hidden="1" outlineLevel="1" x14ac:dyDescent="0.25">
      <c r="B664" s="24">
        <f>IF('RECAUDO 2015'!B632=4,'RECAUDO 2015'!A632,0)</f>
        <v>423005</v>
      </c>
      <c r="C664" s="25" t="str">
        <f>VLOOKUP(B664,'RECAUDO 2015'!$A$10:$D$854,3,FALSE)</f>
        <v xml:space="preserve">COLOSO                                            </v>
      </c>
      <c r="D664" s="26">
        <f>IFERROR(VLOOKUP(B664,'RECAUDO 2014'!$A$10:$E$860,4,FALSE),0)</f>
        <v>507700</v>
      </c>
      <c r="E664" s="26">
        <f>VLOOKUP(B664,'RECAUDO 2015'!$A$10:$D$854,4,FALSE)</f>
        <v>243100</v>
      </c>
      <c r="F664" s="26">
        <f t="shared" si="60"/>
        <v>575983.82631166489</v>
      </c>
      <c r="G664" s="26">
        <f t="shared" si="61"/>
        <v>-264600</v>
      </c>
      <c r="H664" s="27">
        <f t="shared" si="62"/>
        <v>-0.5211739216072484</v>
      </c>
      <c r="I664" s="26">
        <f t="shared" si="63"/>
        <v>-332883.82631166489</v>
      </c>
      <c r="J664" s="27">
        <f t="shared" si="64"/>
        <v>-0.57793953771809803</v>
      </c>
    </row>
    <row r="665" spans="2:10" hidden="1" outlineLevel="1" x14ac:dyDescent="0.25">
      <c r="B665" s="29">
        <f>IF('RECAUDO 2015'!B633=4,'RECAUDO 2015'!A633,0)</f>
        <v>421009</v>
      </c>
      <c r="C665" s="30" t="str">
        <f>VLOOKUP(B665,'RECAUDO 2015'!$A$10:$D$854,3,FALSE)</f>
        <v xml:space="preserve">VILLANUEVA                                        </v>
      </c>
      <c r="D665" s="31">
        <f>IFERROR(VLOOKUP(B665,'RECAUDO 2014'!$A$10:$E$860,4,FALSE),0)</f>
        <v>166300</v>
      </c>
      <c r="E665" s="31">
        <f>VLOOKUP(B665,'RECAUDO 2015'!$A$10:$D$854,4,FALSE)</f>
        <v>221200</v>
      </c>
      <c r="F665" s="31">
        <f t="shared" si="60"/>
        <v>188666.75264059458</v>
      </c>
      <c r="G665" s="31">
        <f t="shared" si="61"/>
        <v>54900</v>
      </c>
      <c r="H665" s="32">
        <f t="shared" si="62"/>
        <v>0.33012627781118464</v>
      </c>
      <c r="I665" s="31">
        <f t="shared" si="63"/>
        <v>32533.247359405417</v>
      </c>
      <c r="J665" s="32">
        <f t="shared" si="64"/>
        <v>0.17243762827349052</v>
      </c>
    </row>
    <row r="666" spans="2:10" hidden="1" outlineLevel="1" x14ac:dyDescent="0.25">
      <c r="B666" s="24">
        <f>IF('RECAUDO 2015'!B634=4,'RECAUDO 2015'!A634,0)</f>
        <v>418013</v>
      </c>
      <c r="C666" s="25" t="str">
        <f>VLOOKUP(B666,'RECAUDO 2015'!$A$10:$D$854,3,FALSE)</f>
        <v xml:space="preserve">PONEDERA                                          </v>
      </c>
      <c r="D666" s="26">
        <f>IFERROR(VLOOKUP(B666,'RECAUDO 2014'!$A$10:$E$860,4,FALSE),0)</f>
        <v>0</v>
      </c>
      <c r="E666" s="26">
        <f>VLOOKUP(B666,'RECAUDO 2015'!$A$10:$D$854,4,FALSE)</f>
        <v>206600</v>
      </c>
      <c r="F666" s="26">
        <f t="shared" si="60"/>
        <v>0</v>
      </c>
      <c r="G666" s="26">
        <f t="shared" si="61"/>
        <v>206600</v>
      </c>
      <c r="H666" s="27">
        <f t="shared" si="62"/>
        <v>1</v>
      </c>
      <c r="I666" s="26">
        <f t="shared" si="63"/>
        <v>206600</v>
      </c>
      <c r="J666" s="27">
        <f t="shared" si="64"/>
        <v>1</v>
      </c>
    </row>
    <row r="667" spans="2:10" hidden="1" outlineLevel="1" x14ac:dyDescent="0.25">
      <c r="B667" s="29">
        <f>IF('RECAUDO 2015'!B635=4,'RECAUDO 2015'!A635,0)</f>
        <v>419072</v>
      </c>
      <c r="C667" s="30" t="str">
        <f>VLOOKUP(B667,'RECAUDO 2015'!$A$10:$D$854,3,FALSE)</f>
        <v xml:space="preserve">CLEMENCIA                                         </v>
      </c>
      <c r="D667" s="31">
        <f>IFERROR(VLOOKUP(B667,'RECAUDO 2014'!$A$10:$E$860,4,FALSE),0)</f>
        <v>1032200</v>
      </c>
      <c r="E667" s="31">
        <f>VLOOKUP(B667,'RECAUDO 2015'!$A$10:$D$854,4,FALSE)</f>
        <v>199800</v>
      </c>
      <c r="F667" s="31">
        <f t="shared" si="60"/>
        <v>1171027.1922767393</v>
      </c>
      <c r="G667" s="31">
        <f t="shared" si="61"/>
        <v>-832400</v>
      </c>
      <c r="H667" s="32">
        <f t="shared" si="62"/>
        <v>-0.80643286184847895</v>
      </c>
      <c r="I667" s="31">
        <f t="shared" si="63"/>
        <v>-971227.19227673928</v>
      </c>
      <c r="J667" s="32">
        <f t="shared" si="64"/>
        <v>-0.82938056322027498</v>
      </c>
    </row>
    <row r="668" spans="2:10" hidden="1" outlineLevel="1" x14ac:dyDescent="0.25">
      <c r="B668" s="24">
        <f>IF('RECAUDO 2015'!B636=4,'RECAUDO 2015'!A636,0)</f>
        <v>419025</v>
      </c>
      <c r="C668" s="25" t="str">
        <f>VLOOKUP(B668,'RECAUDO 2015'!$A$10:$D$854,3,FALSE)</f>
        <v xml:space="preserve">SANTA ROSA                                        </v>
      </c>
      <c r="D668" s="26">
        <f>IFERROR(VLOOKUP(B668,'RECAUDO 2014'!$A$10:$E$860,4,FALSE),0)</f>
        <v>637400</v>
      </c>
      <c r="E668" s="26">
        <f>VLOOKUP(B668,'RECAUDO 2015'!$A$10:$D$854,4,FALSE)</f>
        <v>178600</v>
      </c>
      <c r="F668" s="26">
        <f t="shared" si="60"/>
        <v>723128.01042161754</v>
      </c>
      <c r="G668" s="26">
        <f t="shared" si="61"/>
        <v>-458800</v>
      </c>
      <c r="H668" s="27">
        <f t="shared" si="62"/>
        <v>-0.71979918418575461</v>
      </c>
      <c r="I668" s="26">
        <f t="shared" si="63"/>
        <v>-544528.01042161754</v>
      </c>
      <c r="J668" s="27">
        <f t="shared" si="64"/>
        <v>-0.75301744998666575</v>
      </c>
    </row>
    <row r="669" spans="2:10" hidden="1" outlineLevel="1" x14ac:dyDescent="0.25">
      <c r="B669" s="29">
        <f>IF('RECAUDO 2015'!B637=4,'RECAUDO 2015'!A637,0)</f>
        <v>420004</v>
      </c>
      <c r="C669" s="30" t="str">
        <f>VLOOKUP(B669,'RECAUDO 2015'!$A$10:$D$854,3,FALSE)</f>
        <v xml:space="preserve">CHIBOLO                                           </v>
      </c>
      <c r="D669" s="31">
        <f>IFERROR(VLOOKUP(B669,'RECAUDO 2014'!$A$10:$E$860,4,FALSE),0)</f>
        <v>126600</v>
      </c>
      <c r="E669" s="31">
        <f>VLOOKUP(B669,'RECAUDO 2015'!$A$10:$D$854,4,FALSE)</f>
        <v>168400</v>
      </c>
      <c r="F669" s="31">
        <f t="shared" si="60"/>
        <v>143627.24524533539</v>
      </c>
      <c r="G669" s="31">
        <f t="shared" si="61"/>
        <v>41800</v>
      </c>
      <c r="H669" s="32">
        <f t="shared" si="62"/>
        <v>0.33017377567140604</v>
      </c>
      <c r="I669" s="31">
        <f t="shared" si="63"/>
        <v>24772.754754664609</v>
      </c>
      <c r="J669" s="32">
        <f t="shared" si="64"/>
        <v>0.17247949518456118</v>
      </c>
    </row>
    <row r="670" spans="2:10" hidden="1" outlineLevel="1" x14ac:dyDescent="0.25">
      <c r="B670" s="24">
        <f>IF('RECAUDO 2015'!B638=4,'RECAUDO 2015'!A638,0)</f>
        <v>420061</v>
      </c>
      <c r="C670" s="25" t="str">
        <f>VLOOKUP(B670,'RECAUDO 2015'!$A$10:$D$854,3,FALSE)</f>
        <v xml:space="preserve">SANTA BARBARA DE PINTO                            </v>
      </c>
      <c r="D670" s="26">
        <f>IFERROR(VLOOKUP(B670,'RECAUDO 2014'!$A$10:$E$860,4,FALSE),0)</f>
        <v>81600</v>
      </c>
      <c r="E670" s="26">
        <f>VLOOKUP(B670,'RECAUDO 2015'!$A$10:$D$854,4,FALSE)</f>
        <v>143300</v>
      </c>
      <c r="F670" s="26">
        <f t="shared" si="60"/>
        <v>92574.906887988676</v>
      </c>
      <c r="G670" s="26">
        <f t="shared" si="61"/>
        <v>61700</v>
      </c>
      <c r="H670" s="27">
        <f t="shared" si="62"/>
        <v>0.75612745098039214</v>
      </c>
      <c r="I670" s="26">
        <f t="shared" si="63"/>
        <v>50725.093112011324</v>
      </c>
      <c r="J670" s="27">
        <f t="shared" si="64"/>
        <v>0.54793566439538877</v>
      </c>
    </row>
    <row r="671" spans="2:10" hidden="1" outlineLevel="1" x14ac:dyDescent="0.25">
      <c r="B671" s="29">
        <f>IF('RECAUDO 2015'!B639=4,'RECAUDO 2015'!A639,0)</f>
        <v>417090</v>
      </c>
      <c r="C671" s="30" t="e">
        <f>VLOOKUP(B671,'RECAUDO 2015'!$A$10:$D$854,3,FALSE)</f>
        <v>#N/A</v>
      </c>
      <c r="D671" s="31">
        <f>IFERROR(VLOOKUP(B671,'RECAUDO 2014'!$A$10:$E$860,4,FALSE),0)</f>
        <v>0</v>
      </c>
      <c r="E671" s="31">
        <f>VLOOKUP(B671,'RECAUDO 2015'!$A$10:$D$854,4,FALSE)</f>
        <v>141800</v>
      </c>
      <c r="F671" s="31">
        <f t="shared" si="60"/>
        <v>0</v>
      </c>
      <c r="G671" s="31">
        <f t="shared" si="61"/>
        <v>141800</v>
      </c>
      <c r="H671" s="32">
        <f t="shared" si="62"/>
        <v>1</v>
      </c>
      <c r="I671" s="31">
        <f t="shared" si="63"/>
        <v>141800</v>
      </c>
      <c r="J671" s="32">
        <f t="shared" si="64"/>
        <v>1</v>
      </c>
    </row>
    <row r="672" spans="2:10" hidden="1" outlineLevel="1" x14ac:dyDescent="0.25">
      <c r="B672" s="24">
        <f>IF('RECAUDO 2015'!B640=4,'RECAUDO 2015'!A640,0)</f>
        <v>426027</v>
      </c>
      <c r="C672" s="25" t="str">
        <f>VLOOKUP(B672,'RECAUDO 2015'!$A$10:$D$854,3,FALSE)</f>
        <v xml:space="preserve">TAMALAMEQUE                                       </v>
      </c>
      <c r="D672" s="26">
        <f>IFERROR(VLOOKUP(B672,'RECAUDO 2014'!$A$10:$E$860,4,FALSE),0)</f>
        <v>0</v>
      </c>
      <c r="E672" s="26">
        <f>VLOOKUP(B672,'RECAUDO 2015'!$A$10:$D$854,4,FALSE)</f>
        <v>130000</v>
      </c>
      <c r="F672" s="26">
        <f t="shared" si="60"/>
        <v>0</v>
      </c>
      <c r="G672" s="26">
        <f t="shared" si="61"/>
        <v>130000</v>
      </c>
      <c r="H672" s="27">
        <f t="shared" si="62"/>
        <v>1</v>
      </c>
      <c r="I672" s="26">
        <f t="shared" si="63"/>
        <v>130000</v>
      </c>
      <c r="J672" s="27">
        <f t="shared" si="64"/>
        <v>1</v>
      </c>
    </row>
    <row r="673" spans="2:10" hidden="1" outlineLevel="1" x14ac:dyDescent="0.25">
      <c r="B673" s="29">
        <f>IF('RECAUDO 2015'!B641=4,'RECAUDO 2015'!A641,0)</f>
        <v>426011</v>
      </c>
      <c r="C673" s="30" t="str">
        <f>VLOOKUP(B673,'RECAUDO 2015'!$A$10:$D$854,3,FALSE)</f>
        <v xml:space="preserve">CURUMANI                                          </v>
      </c>
      <c r="D673" s="31">
        <f>IFERROR(VLOOKUP(B673,'RECAUDO 2014'!$A$10:$E$860,4,FALSE),0)</f>
        <v>221700</v>
      </c>
      <c r="E673" s="31">
        <f>VLOOKUP(B673,'RECAUDO 2015'!$A$10:$D$854,4,FALSE)</f>
        <v>126600</v>
      </c>
      <c r="F673" s="31">
        <f t="shared" si="60"/>
        <v>251517.85364052808</v>
      </c>
      <c r="G673" s="31">
        <f t="shared" si="61"/>
        <v>-95100</v>
      </c>
      <c r="H673" s="32">
        <f t="shared" si="62"/>
        <v>-0.42895805142083898</v>
      </c>
      <c r="I673" s="31">
        <f t="shared" si="63"/>
        <v>-124917.85364052808</v>
      </c>
      <c r="J673" s="32">
        <f t="shared" si="64"/>
        <v>-0.49665601003045279</v>
      </c>
    </row>
    <row r="674" spans="2:10" hidden="1" outlineLevel="1" x14ac:dyDescent="0.25">
      <c r="B674" s="24">
        <f>IF('RECAUDO 2015'!B642=4,'RECAUDO 2015'!A642,0)</f>
        <v>426026</v>
      </c>
      <c r="C674" s="25" t="str">
        <f>VLOOKUP(B674,'RECAUDO 2015'!$A$10:$D$854,3,FALSE)</f>
        <v xml:space="preserve">SAN MARTIN                                        </v>
      </c>
      <c r="D674" s="26">
        <f>IFERROR(VLOOKUP(B674,'RECAUDO 2014'!$A$10:$E$860,4,FALSE),0)</f>
        <v>121000</v>
      </c>
      <c r="E674" s="26">
        <f>VLOOKUP(B674,'RECAUDO 2015'!$A$10:$D$854,4,FALSE)</f>
        <v>126600</v>
      </c>
      <c r="F674" s="26">
        <f t="shared" si="60"/>
        <v>137274.06536086558</v>
      </c>
      <c r="G674" s="26">
        <f t="shared" si="61"/>
        <v>5600</v>
      </c>
      <c r="H674" s="27">
        <f t="shared" si="62"/>
        <v>4.6280991735537125E-2</v>
      </c>
      <c r="I674" s="26">
        <f t="shared" si="63"/>
        <v>-10674.065360865585</v>
      </c>
      <c r="J674" s="27">
        <f t="shared" si="64"/>
        <v>-7.7757334080590046E-2</v>
      </c>
    </row>
    <row r="675" spans="2:10" hidden="1" outlineLevel="1" x14ac:dyDescent="0.25">
      <c r="B675" s="29">
        <f>IF('RECAUDO 2015'!B643=4,'RECAUDO 2015'!A643,0)</f>
        <v>419031</v>
      </c>
      <c r="C675" s="30" t="str">
        <f>VLOOKUP(B675,'RECAUDO 2015'!$A$10:$D$854,3,FALSE)</f>
        <v xml:space="preserve">TURBANA                                           </v>
      </c>
      <c r="D675" s="31">
        <f>IFERROR(VLOOKUP(B675,'RECAUDO 2014'!$A$10:$E$860,4,FALSE),0)</f>
        <v>173000</v>
      </c>
      <c r="E675" s="31">
        <f>VLOOKUP(B675,'RECAUDO 2015'!$A$10:$D$854,4,FALSE)</f>
        <v>122400</v>
      </c>
      <c r="F675" s="31">
        <f t="shared" si="60"/>
        <v>196267.87857379953</v>
      </c>
      <c r="G675" s="31">
        <f t="shared" si="61"/>
        <v>-50600</v>
      </c>
      <c r="H675" s="32">
        <f t="shared" si="62"/>
        <v>-0.292485549132948</v>
      </c>
      <c r="I675" s="31">
        <f t="shared" si="63"/>
        <v>-73867.878573799535</v>
      </c>
      <c r="J675" s="32">
        <f t="shared" si="64"/>
        <v>-0.37636254648783063</v>
      </c>
    </row>
    <row r="676" spans="2:10" hidden="1" outlineLevel="1" x14ac:dyDescent="0.25">
      <c r="B676" s="24">
        <f>IF('RECAUDO 2015'!B644=4,'RECAUDO 2015'!A644,0)</f>
        <v>420018</v>
      </c>
      <c r="C676" s="25" t="str">
        <f>VLOOKUP(B676,'RECAUDO 2015'!$A$10:$D$854,3,FALSE)</f>
        <v xml:space="preserve">SAN SEBASTIAN                                     </v>
      </c>
      <c r="D676" s="26">
        <f>IFERROR(VLOOKUP(B676,'RECAUDO 2014'!$A$10:$E$860,4,FALSE),0)</f>
        <v>0</v>
      </c>
      <c r="E676" s="26">
        <f>VLOOKUP(B676,'RECAUDO 2015'!$A$10:$D$854,4,FALSE)</f>
        <v>106500</v>
      </c>
      <c r="F676" s="26">
        <f t="shared" si="60"/>
        <v>0</v>
      </c>
      <c r="G676" s="26">
        <f t="shared" si="61"/>
        <v>106500</v>
      </c>
      <c r="H676" s="27">
        <f t="shared" si="62"/>
        <v>1</v>
      </c>
      <c r="I676" s="26">
        <f t="shared" si="63"/>
        <v>106500</v>
      </c>
      <c r="J676" s="27">
        <f t="shared" si="64"/>
        <v>1</v>
      </c>
    </row>
    <row r="677" spans="2:10" hidden="1" outlineLevel="1" x14ac:dyDescent="0.25">
      <c r="B677" s="29">
        <f>IF('RECAUDO 2015'!B645=4,'RECAUDO 2015'!A645,0)</f>
        <v>418009</v>
      </c>
      <c r="C677" s="30" t="str">
        <f>VLOOKUP(B677,'RECAUDO 2015'!$A$10:$D$854,3,FALSE)</f>
        <v xml:space="preserve">MANATI                                            </v>
      </c>
      <c r="D677" s="31">
        <f>IFERROR(VLOOKUP(B677,'RECAUDO 2014'!$A$10:$E$860,4,FALSE),0)</f>
        <v>0</v>
      </c>
      <c r="E677" s="31">
        <f>VLOOKUP(B677,'RECAUDO 2015'!$A$10:$D$854,4,FALSE)</f>
        <v>104000</v>
      </c>
      <c r="F677" s="31">
        <f t="shared" si="60"/>
        <v>0</v>
      </c>
      <c r="G677" s="31">
        <f t="shared" si="61"/>
        <v>104000</v>
      </c>
      <c r="H677" s="32">
        <f t="shared" si="62"/>
        <v>1</v>
      </c>
      <c r="I677" s="31">
        <f t="shared" si="63"/>
        <v>104000</v>
      </c>
      <c r="J677" s="32">
        <f t="shared" si="64"/>
        <v>1</v>
      </c>
    </row>
    <row r="678" spans="2:10" hidden="1" outlineLevel="1" x14ac:dyDescent="0.25">
      <c r="B678" s="24">
        <f>IF('RECAUDO 2015'!B646=4,'RECAUDO 2015'!A646,0)</f>
        <v>426021</v>
      </c>
      <c r="C678" s="25" t="str">
        <f>VLOOKUP(B678,'RECAUDO 2015'!$A$10:$D$854,3,FALSE)</f>
        <v xml:space="preserve">PELAYA                                            </v>
      </c>
      <c r="D678" s="26">
        <f>IFERROR(VLOOKUP(B678,'RECAUDO 2014'!$A$10:$E$860,4,FALSE),0)</f>
        <v>100700</v>
      </c>
      <c r="E678" s="26">
        <f>VLOOKUP(B678,'RECAUDO 2015'!$A$10:$D$854,4,FALSE)</f>
        <v>102000</v>
      </c>
      <c r="F678" s="26">
        <f t="shared" si="60"/>
        <v>114243.78827966251</v>
      </c>
      <c r="G678" s="26">
        <f t="shared" si="61"/>
        <v>1300</v>
      </c>
      <c r="H678" s="27">
        <f t="shared" si="62"/>
        <v>1.2909632571995955E-2</v>
      </c>
      <c r="I678" s="26">
        <f t="shared" si="63"/>
        <v>-12243.788279662505</v>
      </c>
      <c r="J678" s="27">
        <f t="shared" si="64"/>
        <v>-0.10717246393904922</v>
      </c>
    </row>
    <row r="679" spans="2:10" hidden="1" outlineLevel="1" x14ac:dyDescent="0.25">
      <c r="B679" s="29">
        <f>IF('RECAUDO 2015'!B647=4,'RECAUDO 2015'!A647,0)</f>
        <v>426025</v>
      </c>
      <c r="C679" s="30" t="str">
        <f>VLOOKUP(B679,'RECAUDO 2015'!$A$10:$D$854,3,FALSE)</f>
        <v xml:space="preserve">SAN DIEGO                                         </v>
      </c>
      <c r="D679" s="31">
        <f>IFERROR(VLOOKUP(B679,'RECAUDO 2014'!$A$10:$E$860,4,FALSE),0)</f>
        <v>132400</v>
      </c>
      <c r="E679" s="31">
        <f>VLOOKUP(B679,'RECAUDO 2015'!$A$10:$D$854,4,FALSE)</f>
        <v>90100</v>
      </c>
      <c r="F679" s="31">
        <f t="shared" si="60"/>
        <v>150207.32441139341</v>
      </c>
      <c r="G679" s="31">
        <f t="shared" si="61"/>
        <v>-42300</v>
      </c>
      <c r="H679" s="32">
        <f t="shared" si="62"/>
        <v>-0.31948640483383683</v>
      </c>
      <c r="I679" s="31">
        <f t="shared" si="63"/>
        <v>-60107.324411393405</v>
      </c>
      <c r="J679" s="32">
        <f t="shared" si="64"/>
        <v>-0.40016240650668422</v>
      </c>
    </row>
    <row r="680" spans="2:10" hidden="1" outlineLevel="1" x14ac:dyDescent="0.25">
      <c r="B680" s="24">
        <f>IF('RECAUDO 2015'!B648=4,'RECAUDO 2015'!A648,0)</f>
        <v>418011</v>
      </c>
      <c r="C680" s="25" t="str">
        <f>VLOOKUP(B680,'RECAUDO 2015'!$A$10:$D$854,3,FALSE)</f>
        <v xml:space="preserve">PIOJO                                             </v>
      </c>
      <c r="D680" s="26">
        <f>IFERROR(VLOOKUP(B680,'RECAUDO 2014'!$A$10:$E$860,4,FALSE),0)</f>
        <v>0</v>
      </c>
      <c r="E680" s="26">
        <f>VLOOKUP(B680,'RECAUDO 2015'!$A$10:$D$854,4,FALSE)</f>
        <v>78000</v>
      </c>
      <c r="F680" s="26">
        <f t="shared" si="60"/>
        <v>0</v>
      </c>
      <c r="G680" s="26">
        <f t="shared" si="61"/>
        <v>78000</v>
      </c>
      <c r="H680" s="27">
        <f t="shared" si="62"/>
        <v>1</v>
      </c>
      <c r="I680" s="26">
        <f t="shared" si="63"/>
        <v>78000</v>
      </c>
      <c r="J680" s="27">
        <f t="shared" si="64"/>
        <v>1</v>
      </c>
    </row>
    <row r="681" spans="2:10" hidden="1" outlineLevel="1" x14ac:dyDescent="0.25">
      <c r="B681" s="29">
        <f>IF('RECAUDO 2015'!B649=4,'RECAUDO 2015'!A649,0)</f>
        <v>424005</v>
      </c>
      <c r="C681" s="30" t="str">
        <f>VLOOKUP(B681,'RECAUDO 2015'!$A$10:$D$854,3,FALSE)</f>
        <v xml:space="preserve">PROVIDENCIA                                       </v>
      </c>
      <c r="D681" s="31">
        <f>IFERROR(VLOOKUP(B681,'RECAUDO 2014'!$A$10:$E$860,4,FALSE),0)</f>
        <v>0</v>
      </c>
      <c r="E681" s="31">
        <f>VLOOKUP(B681,'RECAUDO 2015'!$A$10:$D$854,4,FALSE)</f>
        <v>71600</v>
      </c>
      <c r="F681" s="31">
        <f t="shared" si="60"/>
        <v>0</v>
      </c>
      <c r="G681" s="31">
        <f t="shared" si="61"/>
        <v>71600</v>
      </c>
      <c r="H681" s="32">
        <f t="shared" si="62"/>
        <v>1</v>
      </c>
      <c r="I681" s="31">
        <f t="shared" si="63"/>
        <v>71600</v>
      </c>
      <c r="J681" s="32">
        <f t="shared" si="64"/>
        <v>1</v>
      </c>
    </row>
    <row r="682" spans="2:10" ht="15.75" hidden="1" outlineLevel="1" thickBot="1" x14ac:dyDescent="0.3">
      <c r="B682" s="34">
        <f>IF('RECAUDO 2015'!B650=4,'RECAUDO 2015'!A650,0)</f>
        <v>426009</v>
      </c>
      <c r="C682" s="35" t="str">
        <f>VLOOKUP(B682,'RECAUDO 2015'!$A$10:$D$854,3,FALSE)</f>
        <v xml:space="preserve">CHIRIGUANA                                        </v>
      </c>
      <c r="D682" s="36">
        <f>IFERROR(VLOOKUP(B682,'RECAUDO 2014'!$A$10:$E$860,4,FALSE),0)</f>
        <v>158000</v>
      </c>
      <c r="E682" s="36">
        <f>VLOOKUP(B682,'RECAUDO 2015'!$A$10:$D$854,4,FALSE)</f>
        <v>62500</v>
      </c>
      <c r="F682" s="36">
        <f t="shared" si="60"/>
        <v>179250.43245468396</v>
      </c>
      <c r="G682" s="36">
        <f t="shared" si="61"/>
        <v>-95500</v>
      </c>
      <c r="H682" s="37">
        <f t="shared" si="62"/>
        <v>-0.60443037974683544</v>
      </c>
      <c r="I682" s="36">
        <f t="shared" si="63"/>
        <v>-116750.43245468396</v>
      </c>
      <c r="J682" s="37">
        <f t="shared" si="64"/>
        <v>-0.65132580633633608</v>
      </c>
    </row>
    <row r="683" spans="2:10" hidden="1" outlineLevel="1" x14ac:dyDescent="0.25">
      <c r="B683" s="54">
        <f>IF('RECAUDO 2014'!E626='RECAUDO 2014'!A626,0,'RECAUDO 2014'!A626)</f>
        <v>420031</v>
      </c>
      <c r="C683" s="55" t="str">
        <f>VLOOKUP(B683,'RECAUDO 2014'!$A$10:$E$860,3,FALSE)</f>
        <v>EL RETEN</v>
      </c>
      <c r="D683" s="56">
        <f>IFERROR(VLOOKUP(B683,'RECAUDO 2014'!$A$10:$E$860,4,FALSE),0)</f>
        <v>255900</v>
      </c>
      <c r="E683" s="56">
        <v>0</v>
      </c>
      <c r="F683" s="56">
        <f t="shared" ref="F683:F695" si="65">D683*(1+$K$11)</f>
        <v>290317.63079211157</v>
      </c>
      <c r="G683" s="56">
        <f t="shared" ref="G683:G695" si="66">E683-D683</f>
        <v>-255900</v>
      </c>
      <c r="H683" s="57">
        <f t="shared" ref="H683:H695" si="67">IF(AND(D683=0,E683&gt;0),100%,IFERROR(E683/D683-1,0%))</f>
        <v>-1</v>
      </c>
      <c r="I683" s="56">
        <f t="shared" ref="I683:I695" si="68">E683-F683</f>
        <v>-290317.63079211157</v>
      </c>
      <c r="J683" s="57">
        <f t="shared" ref="J683:J695" si="69">IF(AND(F683=0,E683&gt;0),100%,IFERROR(E683/F683-1,0%))</f>
        <v>-1</v>
      </c>
    </row>
    <row r="684" spans="2:10" hidden="1" outlineLevel="1" x14ac:dyDescent="0.25">
      <c r="B684" s="24">
        <f>IF('RECAUDO 2014'!E628='RECAUDO 2014'!A628,0,'RECAUDO 2014'!A628)</f>
        <v>421018</v>
      </c>
      <c r="C684" s="25" t="str">
        <f>VLOOKUP(B684,'RECAUDO 2014'!$A$10:$E$860,3,FALSE)</f>
        <v>HATONUEVO</v>
      </c>
      <c r="D684" s="46">
        <f>IFERROR(VLOOKUP(B684,'RECAUDO 2014'!$A$10:$E$860,4,FALSE),0)</f>
        <v>242000</v>
      </c>
      <c r="E684" s="46">
        <v>0</v>
      </c>
      <c r="F684" s="46">
        <f t="shared" si="65"/>
        <v>274548.13072173117</v>
      </c>
      <c r="G684" s="46">
        <f t="shared" si="66"/>
        <v>-242000</v>
      </c>
      <c r="H684" s="47">
        <f t="shared" si="67"/>
        <v>-1</v>
      </c>
      <c r="I684" s="46">
        <f t="shared" si="68"/>
        <v>-274548.13072173117</v>
      </c>
      <c r="J684" s="47">
        <f t="shared" si="69"/>
        <v>-1</v>
      </c>
    </row>
    <row r="685" spans="2:10" hidden="1" outlineLevel="1" x14ac:dyDescent="0.25">
      <c r="B685" s="29">
        <f>IF('RECAUDO 2014'!E630='RECAUDO 2014'!A630,0,'RECAUDO 2014'!A630)</f>
        <v>420007</v>
      </c>
      <c r="C685" s="30" t="str">
        <f>VLOOKUP(B685,'RECAUDO 2014'!$A$10:$E$860,3,FALSE)</f>
        <v>EL BANCO</v>
      </c>
      <c r="D685" s="31">
        <f>IFERROR(VLOOKUP(B685,'RECAUDO 2014'!$A$10:$E$860,4,FALSE),0)</f>
        <v>201400</v>
      </c>
      <c r="E685" s="31">
        <v>0</v>
      </c>
      <c r="F685" s="31">
        <f t="shared" si="65"/>
        <v>228487.57655932501</v>
      </c>
      <c r="G685" s="31">
        <f t="shared" si="66"/>
        <v>-201400</v>
      </c>
      <c r="H685" s="32">
        <f t="shared" si="67"/>
        <v>-1</v>
      </c>
      <c r="I685" s="31">
        <f t="shared" si="68"/>
        <v>-228487.57655932501</v>
      </c>
      <c r="J685" s="32">
        <f t="shared" si="69"/>
        <v>-1</v>
      </c>
    </row>
    <row r="686" spans="2:10" hidden="1" outlineLevel="1" x14ac:dyDescent="0.25">
      <c r="B686" s="24">
        <f>IF('RECAUDO 2014'!E632='RECAUDO 2014'!A632,0,'RECAUDO 2014'!A632)</f>
        <v>426010</v>
      </c>
      <c r="C686" s="25" t="str">
        <f>VLOOKUP(B686,'RECAUDO 2014'!$A$10:$E$860,3,FALSE)</f>
        <v>COPEY</v>
      </c>
      <c r="D686" s="46">
        <f>IFERROR(VLOOKUP(B686,'RECAUDO 2014'!$A$10:$E$860,4,FALSE),0)</f>
        <v>200200</v>
      </c>
      <c r="E686" s="46">
        <v>0</v>
      </c>
      <c r="F686" s="46">
        <f t="shared" si="65"/>
        <v>227126.18086979576</v>
      </c>
      <c r="G686" s="46">
        <f t="shared" si="66"/>
        <v>-200200</v>
      </c>
      <c r="H686" s="47">
        <f t="shared" si="67"/>
        <v>-1</v>
      </c>
      <c r="I686" s="46">
        <f t="shared" si="68"/>
        <v>-227126.18086979576</v>
      </c>
      <c r="J686" s="47">
        <f t="shared" si="69"/>
        <v>-1</v>
      </c>
    </row>
    <row r="687" spans="2:10" hidden="1" outlineLevel="1" x14ac:dyDescent="0.25">
      <c r="B687" s="29">
        <f>IF('RECAUDO 2014'!E633='RECAUDO 2014'!A633,0,'RECAUDO 2014'!A633)</f>
        <v>420021</v>
      </c>
      <c r="C687" s="30" t="str">
        <f>VLOOKUP(B687,'RECAUDO 2014'!$A$10:$E$860,3,FALSE)</f>
        <v>SITIO NUEVO</v>
      </c>
      <c r="D687" s="31">
        <f>IFERROR(VLOOKUP(B687,'RECAUDO 2014'!$A$10:$E$860,4,FALSE),0)</f>
        <v>196000</v>
      </c>
      <c r="E687" s="31">
        <v>0</v>
      </c>
      <c r="F687" s="31">
        <f t="shared" si="65"/>
        <v>222361.29595644341</v>
      </c>
      <c r="G687" s="31">
        <f t="shared" si="66"/>
        <v>-196000</v>
      </c>
      <c r="H687" s="32">
        <f t="shared" si="67"/>
        <v>-1</v>
      </c>
      <c r="I687" s="31">
        <f t="shared" si="68"/>
        <v>-222361.29595644341</v>
      </c>
      <c r="J687" s="32">
        <f t="shared" si="69"/>
        <v>-1</v>
      </c>
    </row>
    <row r="688" spans="2:10" hidden="1" outlineLevel="1" x14ac:dyDescent="0.25">
      <c r="B688" s="24">
        <f>IF('RECAUDO 2014'!E634='RECAUDO 2014'!A634,0,'RECAUDO 2014'!A634)</f>
        <v>421005</v>
      </c>
      <c r="C688" s="25" t="str">
        <f>VLOOKUP(B688,'RECAUDO 2014'!$A$10:$E$860,3,FALSE)</f>
        <v>MANAURE</v>
      </c>
      <c r="D688" s="46">
        <f>IFERROR(VLOOKUP(B688,'RECAUDO 2014'!$A$10:$E$860,4,FALSE),0)</f>
        <v>177400</v>
      </c>
      <c r="E688" s="46">
        <v>0</v>
      </c>
      <c r="F688" s="46">
        <f t="shared" si="65"/>
        <v>201259.66276874009</v>
      </c>
      <c r="G688" s="46">
        <f t="shared" si="66"/>
        <v>-177400</v>
      </c>
      <c r="H688" s="47">
        <f t="shared" si="67"/>
        <v>-1</v>
      </c>
      <c r="I688" s="46">
        <f t="shared" si="68"/>
        <v>-201259.66276874009</v>
      </c>
      <c r="J688" s="47">
        <f t="shared" si="69"/>
        <v>-1</v>
      </c>
    </row>
    <row r="689" spans="1:11" hidden="1" outlineLevel="1" x14ac:dyDescent="0.25">
      <c r="B689" s="29">
        <f>IF('RECAUDO 2014'!E635='RECAUDO 2014'!A635,0,'RECAUDO 2014'!A635)</f>
        <v>426022</v>
      </c>
      <c r="C689" s="30" t="str">
        <f>VLOOKUP(B689,'RECAUDO 2014'!$A$10:$E$860,3,FALSE)</f>
        <v>PUEBLO BELLO</v>
      </c>
      <c r="D689" s="31">
        <f>IFERROR(VLOOKUP(B689,'RECAUDO 2014'!$A$10:$E$860,4,FALSE),0)</f>
        <v>174200</v>
      </c>
      <c r="E689" s="31">
        <v>0</v>
      </c>
      <c r="F689" s="31">
        <f t="shared" si="65"/>
        <v>197629.27426332879</v>
      </c>
      <c r="G689" s="31">
        <f t="shared" si="66"/>
        <v>-174200</v>
      </c>
      <c r="H689" s="32">
        <f t="shared" si="67"/>
        <v>-1</v>
      </c>
      <c r="I689" s="31">
        <f t="shared" si="68"/>
        <v>-197629.27426332879</v>
      </c>
      <c r="J689" s="32">
        <f t="shared" si="69"/>
        <v>-1</v>
      </c>
    </row>
    <row r="690" spans="1:11" hidden="1" outlineLevel="1" x14ac:dyDescent="0.25">
      <c r="B690" s="24">
        <f>IF('RECAUDO 2014'!E640='RECAUDO 2014'!A640,0,'RECAUDO 2014'!A640)</f>
        <v>418023</v>
      </c>
      <c r="C690" s="25" t="str">
        <f>VLOOKUP(B690,'RECAUDO 2014'!$A$10:$E$860,3,FALSE)</f>
        <v>USIACURI</v>
      </c>
      <c r="D690" s="46">
        <f>IFERROR(VLOOKUP(B690,'RECAUDO 2014'!$A$10:$E$860,4,FALSE),0)</f>
        <v>155100</v>
      </c>
      <c r="E690" s="46">
        <v>0</v>
      </c>
      <c r="F690" s="46">
        <f t="shared" si="65"/>
        <v>175960.39287165497</v>
      </c>
      <c r="G690" s="46">
        <f t="shared" si="66"/>
        <v>-155100</v>
      </c>
      <c r="H690" s="47">
        <f t="shared" si="67"/>
        <v>-1</v>
      </c>
      <c r="I690" s="46">
        <f t="shared" si="68"/>
        <v>-175960.39287165497</v>
      </c>
      <c r="J690" s="47">
        <f t="shared" si="69"/>
        <v>-1</v>
      </c>
    </row>
    <row r="691" spans="1:11" hidden="1" outlineLevel="1" x14ac:dyDescent="0.25">
      <c r="B691" s="29">
        <f>IF('RECAUDO 2014'!E644='RECAUDO 2014'!A644,0,'RECAUDO 2014'!A644)</f>
        <v>419028</v>
      </c>
      <c r="C691" s="30" t="str">
        <f>VLOOKUP(B691,'RECAUDO 2014'!$A$10:$E$860,3,FALSE)</f>
        <v>SOPLAVIENTO</v>
      </c>
      <c r="D691" s="31">
        <f>IFERROR(VLOOKUP(B691,'RECAUDO 2014'!$A$10:$E$860,4,FALSE),0)</f>
        <v>110000</v>
      </c>
      <c r="E691" s="31">
        <v>0</v>
      </c>
      <c r="F691" s="31">
        <f t="shared" si="65"/>
        <v>124794.60487351415</v>
      </c>
      <c r="G691" s="31">
        <f t="shared" si="66"/>
        <v>-110000</v>
      </c>
      <c r="H691" s="32">
        <f t="shared" si="67"/>
        <v>-1</v>
      </c>
      <c r="I691" s="31">
        <f t="shared" si="68"/>
        <v>-124794.60487351415</v>
      </c>
      <c r="J691" s="32">
        <f t="shared" si="69"/>
        <v>-1</v>
      </c>
    </row>
    <row r="692" spans="1:11" hidden="1" outlineLevel="1" x14ac:dyDescent="0.25">
      <c r="B692" s="24">
        <f>IF('RECAUDO 2014'!E647='RECAUDO 2014'!A647,0,'RECAUDO 2014'!A647)</f>
        <v>420012</v>
      </c>
      <c r="C692" s="25" t="str">
        <f>VLOOKUP(B692,'RECAUDO 2014'!$A$10:$E$860,3,FALSE)</f>
        <v>PIVIJAY</v>
      </c>
      <c r="D692" s="46">
        <f>IFERROR(VLOOKUP(B692,'RECAUDO 2014'!$A$10:$E$860,4,FALSE),0)</f>
        <v>100700</v>
      </c>
      <c r="E692" s="46">
        <v>0</v>
      </c>
      <c r="F692" s="46">
        <f t="shared" si="65"/>
        <v>114243.78827966251</v>
      </c>
      <c r="G692" s="46">
        <f t="shared" si="66"/>
        <v>-100700</v>
      </c>
      <c r="H692" s="47">
        <f t="shared" si="67"/>
        <v>-1</v>
      </c>
      <c r="I692" s="46">
        <f t="shared" si="68"/>
        <v>-114243.78827966251</v>
      </c>
      <c r="J692" s="47">
        <f t="shared" si="69"/>
        <v>-1</v>
      </c>
    </row>
    <row r="693" spans="1:11" hidden="1" outlineLevel="1" x14ac:dyDescent="0.25">
      <c r="B693" s="29">
        <f>IF('RECAUDO 2014'!E650='RECAUDO 2014'!A650,0,'RECAUDO 2014'!A650)</f>
        <v>423004</v>
      </c>
      <c r="C693" s="30" t="str">
        <f>VLOOKUP(B693,'RECAUDO 2014'!$A$10:$E$860,3,FALSE)</f>
        <v>CHALAN</v>
      </c>
      <c r="D693" s="31">
        <f>IFERROR(VLOOKUP(B693,'RECAUDO 2014'!$A$10:$E$860,4,FALSE),0)</f>
        <v>86100</v>
      </c>
      <c r="E693" s="31">
        <v>0</v>
      </c>
      <c r="F693" s="31">
        <f t="shared" si="65"/>
        <v>97680.140723723351</v>
      </c>
      <c r="G693" s="31">
        <f t="shared" si="66"/>
        <v>-86100</v>
      </c>
      <c r="H693" s="32">
        <f t="shared" si="67"/>
        <v>-1</v>
      </c>
      <c r="I693" s="31">
        <f t="shared" si="68"/>
        <v>-97680.140723723351</v>
      </c>
      <c r="J693" s="32">
        <f t="shared" si="69"/>
        <v>-1</v>
      </c>
    </row>
    <row r="694" spans="1:11" hidden="1" outlineLevel="1" x14ac:dyDescent="0.25">
      <c r="B694" s="24">
        <f>IF('RECAUDO 2014'!E653='RECAUDO 2014'!A653,0,'RECAUDO 2014'!A653)</f>
        <v>420014</v>
      </c>
      <c r="C694" s="25" t="str">
        <f>VLOOKUP(B694,'RECAUDO 2014'!$A$10:$E$860,3,FALSE)</f>
        <v>PUEBLO VIEJO</v>
      </c>
      <c r="D694" s="46">
        <f>IFERROR(VLOOKUP(B694,'RECAUDO 2014'!$A$10:$E$860,4,FALSE),0)</f>
        <v>67500</v>
      </c>
      <c r="E694" s="46">
        <v>0</v>
      </c>
      <c r="F694" s="46">
        <f t="shared" si="65"/>
        <v>76578.507536020057</v>
      </c>
      <c r="G694" s="46">
        <f t="shared" si="66"/>
        <v>-67500</v>
      </c>
      <c r="H694" s="47">
        <f t="shared" si="67"/>
        <v>-1</v>
      </c>
      <c r="I694" s="46">
        <f t="shared" si="68"/>
        <v>-76578.507536020057</v>
      </c>
      <c r="J694" s="47">
        <f t="shared" si="69"/>
        <v>-1</v>
      </c>
    </row>
    <row r="695" spans="1:11" ht="15.75" hidden="1" outlineLevel="1" thickBot="1" x14ac:dyDescent="0.3">
      <c r="B695" s="38">
        <f>IF('RECAUDO 2014'!E656='RECAUDO 2014'!A656,0,'RECAUDO 2014'!A656)</f>
        <v>420026</v>
      </c>
      <c r="C695" s="39" t="str">
        <f>VLOOKUP(B695,'RECAUDO 2014'!$A$10:$E$860,3,FALSE)</f>
        <v>COTELCO M/CIPIOS M/DALENA</v>
      </c>
      <c r="D695" s="40">
        <f>IFERROR(VLOOKUP(B695,'RECAUDO 2014'!$A$10:$E$860,4,FALSE),0)</f>
        <v>0</v>
      </c>
      <c r="E695" s="40">
        <v>0</v>
      </c>
      <c r="F695" s="40">
        <f t="shared" si="65"/>
        <v>0</v>
      </c>
      <c r="G695" s="40">
        <f t="shared" si="66"/>
        <v>0</v>
      </c>
      <c r="H695" s="41">
        <f t="shared" si="67"/>
        <v>0</v>
      </c>
      <c r="I695" s="40">
        <f t="shared" si="68"/>
        <v>0</v>
      </c>
      <c r="J695" s="41">
        <f t="shared" si="69"/>
        <v>0</v>
      </c>
    </row>
    <row r="696" spans="1:11" s="6" customFormat="1" collapsed="1" x14ac:dyDescent="0.25">
      <c r="C696" s="19"/>
      <c r="D696" s="20"/>
      <c r="E696" s="20"/>
      <c r="F696" s="20"/>
      <c r="G696" s="20"/>
      <c r="H696" s="20"/>
      <c r="I696" s="20"/>
      <c r="J696" s="20"/>
      <c r="K696" s="9"/>
    </row>
    <row r="697" spans="1:11" customFormat="1" ht="21" x14ac:dyDescent="0.25">
      <c r="A697" s="13"/>
      <c r="B697" s="13"/>
      <c r="C697" s="14" t="s">
        <v>1673</v>
      </c>
      <c r="D697" s="15">
        <v>0</v>
      </c>
      <c r="E697" s="15">
        <v>0</v>
      </c>
      <c r="F697" s="15">
        <f>D697*(1+K697)</f>
        <v>0</v>
      </c>
      <c r="G697" s="16">
        <f>E697-D697</f>
        <v>0</v>
      </c>
      <c r="H697" s="17">
        <f t="shared" ref="H697" si="70">IF(AND(D697=0,E697&gt;0),100%,IFERROR(E697/D697-1,0%))</f>
        <v>0</v>
      </c>
      <c r="I697" s="16">
        <f>E697-F697</f>
        <v>0</v>
      </c>
      <c r="J697" s="17">
        <f>IF(AND(F697=0,E697&gt;0),100%,IFERROR(E697/F697-1,0%))</f>
        <v>0</v>
      </c>
      <c r="K697" s="18">
        <v>0.13449640794103779</v>
      </c>
    </row>
    <row r="698" spans="1:11" customFormat="1" ht="15.75" hidden="1" outlineLevel="1" thickBot="1" x14ac:dyDescent="0.3">
      <c r="B698" s="21"/>
      <c r="C698" s="22"/>
      <c r="D698" s="21"/>
      <c r="E698" s="23"/>
      <c r="F698" s="23"/>
      <c r="G698" s="21"/>
      <c r="H698" s="21"/>
      <c r="I698" s="21"/>
      <c r="J698" s="21"/>
      <c r="K698" s="2"/>
    </row>
    <row r="699" spans="1:11" hidden="1" outlineLevel="1" x14ac:dyDescent="0.25">
      <c r="B699" s="29">
        <f>IF('RECAUDO 2015'!B651=5,'RECAUDO 2015'!A651,0)</f>
        <v>526001</v>
      </c>
      <c r="C699" s="30" t="str">
        <f>VLOOKUP(B699,'RECAUDO 2015'!$A$10:$D$854,3,FALSE)</f>
        <v xml:space="preserve">BUCARAMANGA                                       </v>
      </c>
      <c r="D699" s="31">
        <f>IFERROR(VLOOKUP(B699,'RECAUDO 2014'!$A$10:$E$860,4,FALSE),0)</f>
        <v>685865233</v>
      </c>
      <c r="E699" s="31">
        <f>VLOOKUP(B699,'RECAUDO 2015'!$A$10:$D$854,4,FALSE)</f>
        <v>827169733</v>
      </c>
      <c r="F699" s="31">
        <f t="shared" ref="F699:F762" si="71">D699*(1+$K$11)</f>
        <v>778111643.17014289</v>
      </c>
      <c r="G699" s="31">
        <f t="shared" ref="G699:G762" si="72">E699-D699</f>
        <v>141304500</v>
      </c>
      <c r="H699" s="32">
        <f t="shared" ref="H699:H762" si="73">IF(AND(D699=0,E699&gt;0),100%,IFERROR(E699/D699-1,0%))</f>
        <v>0.20602371020022248</v>
      </c>
      <c r="I699" s="31">
        <f t="shared" ref="I699:I762" si="74">E699-F699</f>
        <v>49058089.829857111</v>
      </c>
      <c r="J699" s="32">
        <f t="shared" ref="J699:J762" si="75">IF(AND(F699=0,E699&gt;0),100%,IFERROR(E699/F699-1,0%))</f>
        <v>6.3047623384720364E-2</v>
      </c>
    </row>
    <row r="700" spans="1:11" hidden="1" outlineLevel="1" x14ac:dyDescent="0.25">
      <c r="B700" s="24">
        <f>IF('RECAUDO 2015'!B652=5,'RECAUDO 2015'!A652,0)</f>
        <v>525001</v>
      </c>
      <c r="C700" s="25" t="str">
        <f>VLOOKUP(B700,'RECAUDO 2015'!$A$10:$D$854,3,FALSE)</f>
        <v xml:space="preserve">CUCUTA                                            </v>
      </c>
      <c r="D700" s="26">
        <f>IFERROR(VLOOKUP(B700,'RECAUDO 2014'!$A$10:$E$860,4,FALSE),0)</f>
        <v>266519900</v>
      </c>
      <c r="E700" s="26">
        <f>VLOOKUP(B700,'RECAUDO 2015'!$A$10:$D$854,4,FALSE)</f>
        <v>301922800</v>
      </c>
      <c r="F700" s="26">
        <f t="shared" si="71"/>
        <v>302365869.19480461</v>
      </c>
      <c r="G700" s="26">
        <f t="shared" si="72"/>
        <v>35402900</v>
      </c>
      <c r="H700" s="27">
        <f t="shared" si="73"/>
        <v>0.13283398350367093</v>
      </c>
      <c r="I700" s="26">
        <f t="shared" si="74"/>
        <v>-443069.19480460882</v>
      </c>
      <c r="J700" s="27">
        <f t="shared" si="75"/>
        <v>-1.4653412965706103E-3</v>
      </c>
    </row>
    <row r="701" spans="1:11" hidden="1" outlineLevel="1" x14ac:dyDescent="0.25">
      <c r="B701" s="29">
        <f>IF('RECAUDO 2015'!B653=5,'RECAUDO 2015'!A653,0)</f>
        <v>526033</v>
      </c>
      <c r="C701" s="30" t="str">
        <f>VLOOKUP(B701,'RECAUDO 2015'!$A$10:$D$854,3,FALSE)</f>
        <v xml:space="preserve">FLORIDA BLANCA                                    </v>
      </c>
      <c r="D701" s="31">
        <f>IFERROR(VLOOKUP(B701,'RECAUDO 2014'!$A$10:$E$860,4,FALSE),0)</f>
        <v>122485640</v>
      </c>
      <c r="E701" s="31">
        <f>VLOOKUP(B701,'RECAUDO 2015'!$A$10:$D$854,4,FALSE)</f>
        <v>143551400</v>
      </c>
      <c r="F701" s="31">
        <f t="shared" si="71"/>
        <v>138959518.60435909</v>
      </c>
      <c r="G701" s="31">
        <f t="shared" si="72"/>
        <v>21065760</v>
      </c>
      <c r="H701" s="32">
        <f t="shared" si="73"/>
        <v>0.17198554867329752</v>
      </c>
      <c r="I701" s="31">
        <f t="shared" si="74"/>
        <v>4591881.3956409097</v>
      </c>
      <c r="J701" s="32">
        <f t="shared" si="75"/>
        <v>3.3044741675557709E-2</v>
      </c>
    </row>
    <row r="702" spans="1:11" hidden="1" outlineLevel="1" x14ac:dyDescent="0.25">
      <c r="B702" s="24">
        <f>IF('RECAUDO 2015'!B654=5,'RECAUDO 2015'!A654,0)</f>
        <v>526007</v>
      </c>
      <c r="C702" s="25" t="str">
        <f>VLOOKUP(B702,'RECAUDO 2015'!$A$10:$D$854,3,FALSE)</f>
        <v xml:space="preserve">BARRANCABERMEJA                                   </v>
      </c>
      <c r="D702" s="26">
        <f>IFERROR(VLOOKUP(B702,'RECAUDO 2014'!$A$10:$E$860,4,FALSE),0)</f>
        <v>86586500</v>
      </c>
      <c r="E702" s="26">
        <f>VLOOKUP(B702,'RECAUDO 2015'!$A$10:$D$854,4,FALSE)</f>
        <v>103463500</v>
      </c>
      <c r="F702" s="26">
        <f t="shared" si="71"/>
        <v>98232073.226186663</v>
      </c>
      <c r="G702" s="26">
        <f t="shared" si="72"/>
        <v>16877000</v>
      </c>
      <c r="H702" s="27">
        <f t="shared" si="73"/>
        <v>0.19491491167791741</v>
      </c>
      <c r="I702" s="26">
        <f t="shared" si="74"/>
        <v>5231426.7738133371</v>
      </c>
      <c r="J702" s="27">
        <f t="shared" si="75"/>
        <v>5.3255791128093088E-2</v>
      </c>
    </row>
    <row r="703" spans="1:11" hidden="1" outlineLevel="1" x14ac:dyDescent="0.25">
      <c r="B703" s="29">
        <f>IF('RECAUDO 2015'!B655=5,'RECAUDO 2015'!A655,0)</f>
        <v>526088</v>
      </c>
      <c r="C703" s="30" t="str">
        <f>VLOOKUP(B703,'RECAUDO 2015'!$A$10:$D$854,3,FALSE)</f>
        <v xml:space="preserve">COTELCO-SANTANDER                                 </v>
      </c>
      <c r="D703" s="31">
        <f>IFERROR(VLOOKUP(B703,'RECAUDO 2014'!$A$10:$E$860,4,FALSE),0)</f>
        <v>79038200</v>
      </c>
      <c r="E703" s="31">
        <f>VLOOKUP(B703,'RECAUDO 2015'!$A$10:$D$854,4,FALSE)</f>
        <v>77038600</v>
      </c>
      <c r="F703" s="31">
        <f t="shared" si="71"/>
        <v>89668553.990125328</v>
      </c>
      <c r="G703" s="31">
        <f t="shared" si="72"/>
        <v>-1999600</v>
      </c>
      <c r="H703" s="32">
        <f t="shared" si="73"/>
        <v>-2.5299159140769856E-2</v>
      </c>
      <c r="I703" s="31">
        <f t="shared" si="74"/>
        <v>-12629953.990125328</v>
      </c>
      <c r="J703" s="32">
        <f t="shared" si="75"/>
        <v>-0.14085154079228479</v>
      </c>
    </row>
    <row r="704" spans="1:11" hidden="1" outlineLevel="1" x14ac:dyDescent="0.25">
      <c r="B704" s="24">
        <f>IF('RECAUDO 2015'!B656=5,'RECAUDO 2015'!A656,0)</f>
        <v>526061</v>
      </c>
      <c r="C704" s="25" t="str">
        <f>VLOOKUP(B704,'RECAUDO 2015'!$A$10:$D$854,3,FALSE)</f>
        <v xml:space="preserve">PIE DE CUESTA                                     </v>
      </c>
      <c r="D704" s="26">
        <f>IFERROR(VLOOKUP(B704,'RECAUDO 2014'!$A$10:$E$860,4,FALSE),0)</f>
        <v>55438155</v>
      </c>
      <c r="E704" s="26">
        <f>VLOOKUP(B704,'RECAUDO 2015'!$A$10:$D$854,4,FALSE)</f>
        <v>72218450</v>
      </c>
      <c r="F704" s="26">
        <f t="shared" si="71"/>
        <v>62894387.710378483</v>
      </c>
      <c r="G704" s="26">
        <f t="shared" si="72"/>
        <v>16780295</v>
      </c>
      <c r="H704" s="27">
        <f t="shared" si="73"/>
        <v>0.30268494685654668</v>
      </c>
      <c r="I704" s="26">
        <f t="shared" si="74"/>
        <v>9324062.2896215171</v>
      </c>
      <c r="J704" s="27">
        <f t="shared" si="75"/>
        <v>0.14824951206390247</v>
      </c>
    </row>
    <row r="705" spans="2:10" hidden="1" outlineLevel="1" x14ac:dyDescent="0.25">
      <c r="B705" s="29">
        <f>IF('RECAUDO 2015'!B657=5,'RECAUDO 2015'!A657,0)</f>
        <v>526090</v>
      </c>
      <c r="C705" s="30" t="str">
        <f>VLOOKUP(B705,'RECAUDO 2015'!$A$10:$D$854,3,FALSE)</f>
        <v xml:space="preserve">ACODRES                                           </v>
      </c>
      <c r="D705" s="31">
        <f>IFERROR(VLOOKUP(B705,'RECAUDO 2014'!$A$10:$E$860,4,FALSE),0)</f>
        <v>11231900</v>
      </c>
      <c r="E705" s="31">
        <f>VLOOKUP(B705,'RECAUDO 2015'!$A$10:$D$854,4,FALSE)</f>
        <v>52050800</v>
      </c>
      <c r="F705" s="31">
        <f t="shared" si="71"/>
        <v>12742550.204352943</v>
      </c>
      <c r="G705" s="31">
        <f t="shared" si="72"/>
        <v>40818900</v>
      </c>
      <c r="H705" s="32">
        <f t="shared" si="73"/>
        <v>3.6341936804992923</v>
      </c>
      <c r="I705" s="31">
        <f t="shared" si="74"/>
        <v>39308249.795647055</v>
      </c>
      <c r="J705" s="32">
        <f t="shared" si="75"/>
        <v>3.0848024269285661</v>
      </c>
    </row>
    <row r="706" spans="2:10" hidden="1" outlineLevel="1" x14ac:dyDescent="0.25">
      <c r="B706" s="24">
        <f>IF('RECAUDO 2015'!B658=5,'RECAUDO 2015'!A658,0)</f>
        <v>526037</v>
      </c>
      <c r="C706" s="25" t="str">
        <f>VLOOKUP(B706,'RECAUDO 2015'!$A$10:$D$854,3,FALSE)</f>
        <v xml:space="preserve">GIRON                                             </v>
      </c>
      <c r="D706" s="26">
        <f>IFERROR(VLOOKUP(B706,'RECAUDO 2014'!$A$10:$E$860,4,FALSE),0)</f>
        <v>55010700</v>
      </c>
      <c r="E706" s="26">
        <f>VLOOKUP(B706,'RECAUDO 2015'!$A$10:$D$854,4,FALSE)</f>
        <v>45014100</v>
      </c>
      <c r="F706" s="26">
        <f t="shared" si="71"/>
        <v>62409441.548322044</v>
      </c>
      <c r="G706" s="26">
        <f t="shared" si="72"/>
        <v>-9996600</v>
      </c>
      <c r="H706" s="27">
        <f t="shared" si="73"/>
        <v>-0.18172101063974821</v>
      </c>
      <c r="I706" s="26">
        <f t="shared" si="74"/>
        <v>-17395341.548322044</v>
      </c>
      <c r="J706" s="27">
        <f t="shared" si="75"/>
        <v>-0.27872932551164187</v>
      </c>
    </row>
    <row r="707" spans="2:10" hidden="1" outlineLevel="1" x14ac:dyDescent="0.25">
      <c r="B707" s="29">
        <f>IF('RECAUDO 2015'!B659=5,'RECAUDO 2015'!A659,0)</f>
        <v>526070</v>
      </c>
      <c r="C707" s="30" t="str">
        <f>VLOOKUP(B707,'RECAUDO 2015'!$A$10:$D$854,3,FALSE)</f>
        <v xml:space="preserve">SAN GIL                                           </v>
      </c>
      <c r="D707" s="31">
        <f>IFERROR(VLOOKUP(B707,'RECAUDO 2014'!$A$10:$E$860,4,FALSE),0)</f>
        <v>37034300</v>
      </c>
      <c r="E707" s="31">
        <f>VLOOKUP(B707,'RECAUDO 2015'!$A$10:$D$854,4,FALSE)</f>
        <v>43964200</v>
      </c>
      <c r="F707" s="31">
        <f t="shared" si="71"/>
        <v>42015280.320610777</v>
      </c>
      <c r="G707" s="31">
        <f t="shared" si="72"/>
        <v>6929900</v>
      </c>
      <c r="H707" s="32">
        <f t="shared" si="73"/>
        <v>0.18712112825137783</v>
      </c>
      <c r="I707" s="31">
        <f t="shared" si="74"/>
        <v>1948919.6793892235</v>
      </c>
      <c r="J707" s="32">
        <f t="shared" si="75"/>
        <v>4.6385973496246624E-2</v>
      </c>
    </row>
    <row r="708" spans="2:10" hidden="1" outlineLevel="1" x14ac:dyDescent="0.25">
      <c r="B708" s="24">
        <f>IF('RECAUDO 2015'!B660=5,'RECAUDO 2015'!A660,0)</f>
        <v>530001</v>
      </c>
      <c r="C708" s="25" t="str">
        <f>VLOOKUP(B708,'RECAUDO 2015'!$A$10:$D$854,3,FALSE)</f>
        <v xml:space="preserve">ARAUCA                                            </v>
      </c>
      <c r="D708" s="26">
        <f>IFERROR(VLOOKUP(B708,'RECAUDO 2014'!$A$10:$E$860,4,FALSE),0)</f>
        <v>27872500</v>
      </c>
      <c r="E708" s="26">
        <f>VLOOKUP(B708,'RECAUDO 2015'!$A$10:$D$854,4,FALSE)</f>
        <v>43758800</v>
      </c>
      <c r="F708" s="26">
        <f t="shared" si="71"/>
        <v>31621251.130336575</v>
      </c>
      <c r="G708" s="26">
        <f t="shared" si="72"/>
        <v>15886300</v>
      </c>
      <c r="H708" s="27">
        <f t="shared" si="73"/>
        <v>0.56996322540138133</v>
      </c>
      <c r="I708" s="26">
        <f t="shared" si="74"/>
        <v>12137548.869663425</v>
      </c>
      <c r="J708" s="27">
        <f t="shared" si="75"/>
        <v>0.38384151277363565</v>
      </c>
    </row>
    <row r="709" spans="2:10" hidden="1" outlineLevel="1" x14ac:dyDescent="0.25">
      <c r="B709" s="29">
        <f>IF('RECAUDO 2015'!B661=5,'RECAUDO 2015'!A661,0)</f>
        <v>526078</v>
      </c>
      <c r="C709" s="30" t="str">
        <f>VLOOKUP(B709,'RECAUDO 2015'!$A$10:$D$854,3,FALSE)</f>
        <v xml:space="preserve">SOCORRO                                           </v>
      </c>
      <c r="D709" s="31">
        <f>IFERROR(VLOOKUP(B709,'RECAUDO 2014'!$A$10:$E$860,4,FALSE),0)</f>
        <v>22181700</v>
      </c>
      <c r="E709" s="31">
        <f>VLOOKUP(B709,'RECAUDO 2015'!$A$10:$D$854,4,FALSE)</f>
        <v>27088100</v>
      </c>
      <c r="F709" s="31">
        <f t="shared" si="71"/>
        <v>25165058.972025719</v>
      </c>
      <c r="G709" s="31">
        <f t="shared" si="72"/>
        <v>4906400</v>
      </c>
      <c r="H709" s="32">
        <f t="shared" si="73"/>
        <v>0.22119134241288996</v>
      </c>
      <c r="I709" s="31">
        <f t="shared" si="74"/>
        <v>1923041.0279742815</v>
      </c>
      <c r="J709" s="32">
        <f t="shared" si="75"/>
        <v>7.6417107947650553E-2</v>
      </c>
    </row>
    <row r="710" spans="2:10" hidden="1" outlineLevel="1" x14ac:dyDescent="0.25">
      <c r="B710" s="24">
        <f>IF('RECAUDO 2015'!B662=5,'RECAUDO 2015'!A662,0)</f>
        <v>525023</v>
      </c>
      <c r="C710" s="25" t="str">
        <f>VLOOKUP(B710,'RECAUDO 2015'!$A$10:$D$854,3,FALSE)</f>
        <v xml:space="preserve">OCAÐA                                             </v>
      </c>
      <c r="D710" s="26">
        <f>IFERROR(VLOOKUP(B710,'RECAUDO 2014'!$A$10:$E$860,4,FALSE),0)</f>
        <v>17248200</v>
      </c>
      <c r="E710" s="26">
        <f>VLOOKUP(B710,'RECAUDO 2015'!$A$10:$D$854,4,FALSE)</f>
        <v>24449000</v>
      </c>
      <c r="F710" s="26">
        <f t="shared" si="71"/>
        <v>19568020.943448607</v>
      </c>
      <c r="G710" s="26">
        <f t="shared" si="72"/>
        <v>7200800</v>
      </c>
      <c r="H710" s="27">
        <f t="shared" si="73"/>
        <v>0.41748124441970758</v>
      </c>
      <c r="I710" s="26">
        <f t="shared" si="74"/>
        <v>4880979.0565513931</v>
      </c>
      <c r="J710" s="27">
        <f t="shared" si="75"/>
        <v>0.24943652046660092</v>
      </c>
    </row>
    <row r="711" spans="2:10" hidden="1" outlineLevel="1" x14ac:dyDescent="0.25">
      <c r="B711" s="29">
        <f>IF('RECAUDO 2015'!B663=5,'RECAUDO 2015'!A663,0)</f>
        <v>525038</v>
      </c>
      <c r="C711" s="30" t="str">
        <f>VLOOKUP(B711,'RECAUDO 2015'!$A$10:$D$854,3,FALSE)</f>
        <v xml:space="preserve">COTELCO-NORTE SANTANDER                           </v>
      </c>
      <c r="D711" s="31">
        <f>IFERROR(VLOOKUP(B711,'RECAUDO 2014'!$A$10:$E$860,4,FALSE),0)</f>
        <v>19466300</v>
      </c>
      <c r="E711" s="31">
        <f>VLOOKUP(B711,'RECAUDO 2015'!$A$10:$D$854,4,FALSE)</f>
        <v>23459400</v>
      </c>
      <c r="F711" s="31">
        <f t="shared" si="71"/>
        <v>22084447.425902624</v>
      </c>
      <c r="G711" s="31">
        <f t="shared" si="72"/>
        <v>3993100</v>
      </c>
      <c r="H711" s="32">
        <f t="shared" si="73"/>
        <v>0.20512886372859773</v>
      </c>
      <c r="I711" s="31">
        <f t="shared" si="74"/>
        <v>1374952.5740973763</v>
      </c>
      <c r="J711" s="32">
        <f t="shared" si="75"/>
        <v>6.2258862428439476E-2</v>
      </c>
    </row>
    <row r="712" spans="2:10" hidden="1" outlineLevel="1" x14ac:dyDescent="0.25">
      <c r="B712" s="24">
        <f>IF('RECAUDO 2015'!B664=5,'RECAUDO 2015'!A664,0)</f>
        <v>525024</v>
      </c>
      <c r="C712" s="25" t="str">
        <f>VLOOKUP(B712,'RECAUDO 2015'!$A$10:$D$854,3,FALSE)</f>
        <v xml:space="preserve">PAMPLONA                                          </v>
      </c>
      <c r="D712" s="26">
        <f>IFERROR(VLOOKUP(B712,'RECAUDO 2014'!$A$10:$E$860,4,FALSE),0)</f>
        <v>13977900</v>
      </c>
      <c r="E712" s="26">
        <f>VLOOKUP(B712,'RECAUDO 2015'!$A$10:$D$854,4,FALSE)</f>
        <v>18656800</v>
      </c>
      <c r="F712" s="26">
        <f t="shared" si="71"/>
        <v>15857877.340559032</v>
      </c>
      <c r="G712" s="26">
        <f t="shared" si="72"/>
        <v>4678900</v>
      </c>
      <c r="H712" s="27">
        <f t="shared" si="73"/>
        <v>0.33473554682749196</v>
      </c>
      <c r="I712" s="26">
        <f t="shared" si="74"/>
        <v>2798922.6594409682</v>
      </c>
      <c r="J712" s="27">
        <f t="shared" si="75"/>
        <v>0.17650046089600413</v>
      </c>
    </row>
    <row r="713" spans="2:10" hidden="1" outlineLevel="1" x14ac:dyDescent="0.25">
      <c r="B713" s="29">
        <f>IF('RECAUDO 2015'!B665=5,'RECAUDO 2015'!A665,0)</f>
        <v>525020</v>
      </c>
      <c r="C713" s="30" t="str">
        <f>VLOOKUP(B713,'RECAUDO 2015'!$A$10:$D$854,3,FALSE)</f>
        <v xml:space="preserve">LOS PATIOS                                        </v>
      </c>
      <c r="D713" s="31">
        <f>IFERROR(VLOOKUP(B713,'RECAUDO 2014'!$A$10:$E$860,4,FALSE),0)</f>
        <v>15731000</v>
      </c>
      <c r="E713" s="31">
        <f>VLOOKUP(B713,'RECAUDO 2015'!$A$10:$D$854,4,FALSE)</f>
        <v>14921900</v>
      </c>
      <c r="F713" s="31">
        <f t="shared" si="71"/>
        <v>17846762.993320465</v>
      </c>
      <c r="G713" s="31">
        <f t="shared" si="72"/>
        <v>-809100</v>
      </c>
      <c r="H713" s="32">
        <f t="shared" si="73"/>
        <v>-5.143347530354081E-2</v>
      </c>
      <c r="I713" s="31">
        <f t="shared" si="74"/>
        <v>-2924862.9933204651</v>
      </c>
      <c r="J713" s="32">
        <f t="shared" si="75"/>
        <v>-0.16388759095501848</v>
      </c>
    </row>
    <row r="714" spans="2:10" hidden="1" outlineLevel="1" x14ac:dyDescent="0.25">
      <c r="B714" s="24">
        <f>IF('RECAUDO 2015'!B666=5,'RECAUDO 2015'!A666,0)</f>
        <v>525037</v>
      </c>
      <c r="C714" s="25" t="str">
        <f>VLOOKUP(B714,'RECAUDO 2015'!$A$10:$D$854,3,FALSE)</f>
        <v xml:space="preserve">VILLA DEL ROSARIO                                 </v>
      </c>
      <c r="D714" s="26">
        <f>IFERROR(VLOOKUP(B714,'RECAUDO 2014'!$A$10:$E$860,4,FALSE),0)</f>
        <v>12865500</v>
      </c>
      <c r="E714" s="26">
        <f>VLOOKUP(B714,'RECAUDO 2015'!$A$10:$D$854,4,FALSE)</f>
        <v>13877500</v>
      </c>
      <c r="F714" s="26">
        <f t="shared" si="71"/>
        <v>14595863.536365421</v>
      </c>
      <c r="G714" s="26">
        <f t="shared" si="72"/>
        <v>1012000</v>
      </c>
      <c r="H714" s="27">
        <f t="shared" si="73"/>
        <v>7.8659982122731398E-2</v>
      </c>
      <c r="I714" s="26">
        <f t="shared" si="74"/>
        <v>-718363.53636542149</v>
      </c>
      <c r="J714" s="27">
        <f t="shared" si="75"/>
        <v>-4.9216926054126753E-2</v>
      </c>
    </row>
    <row r="715" spans="2:10" hidden="1" outlineLevel="1" x14ac:dyDescent="0.25">
      <c r="B715" s="29">
        <f>IF('RECAUDO 2015'!B667=5,'RECAUDO 2015'!A667,0)</f>
        <v>525040</v>
      </c>
      <c r="C715" s="30" t="str">
        <f>VLOOKUP(B715,'RECAUDO 2015'!$A$10:$D$854,3,FALSE)</f>
        <v xml:space="preserve">ACODRES-NORTE DE SANTANDE                         </v>
      </c>
      <c r="D715" s="31">
        <f>IFERROR(VLOOKUP(B715,'RECAUDO 2014'!$A$10:$E$860,4,FALSE),0)</f>
        <v>1661200</v>
      </c>
      <c r="E715" s="31">
        <f>VLOOKUP(B715,'RECAUDO 2015'!$A$10:$D$854,4,FALSE)</f>
        <v>13721900</v>
      </c>
      <c r="F715" s="31">
        <f t="shared" si="71"/>
        <v>1884625.4328716521</v>
      </c>
      <c r="G715" s="31">
        <f t="shared" si="72"/>
        <v>12060700</v>
      </c>
      <c r="H715" s="32">
        <f t="shared" si="73"/>
        <v>7.2602335660967974</v>
      </c>
      <c r="I715" s="31">
        <f t="shared" si="74"/>
        <v>11837274.567128347</v>
      </c>
      <c r="J715" s="32">
        <f t="shared" si="75"/>
        <v>6.2809693431185361</v>
      </c>
    </row>
    <row r="716" spans="2:10" hidden="1" outlineLevel="1" x14ac:dyDescent="0.25">
      <c r="B716" s="24">
        <f>IF('RECAUDO 2015'!B668=5,'RECAUDO 2015'!A668,0)</f>
        <v>526005</v>
      </c>
      <c r="C716" s="25" t="str">
        <f>VLOOKUP(B716,'RECAUDO 2015'!$A$10:$D$854,3,FALSE)</f>
        <v xml:space="preserve">BARBOSA                                           </v>
      </c>
      <c r="D716" s="26">
        <f>IFERROR(VLOOKUP(B716,'RECAUDO 2014'!$A$10:$E$860,4,FALSE),0)</f>
        <v>11268500</v>
      </c>
      <c r="E716" s="26">
        <f>VLOOKUP(B716,'RECAUDO 2015'!$A$10:$D$854,4,FALSE)</f>
        <v>13475000</v>
      </c>
      <c r="F716" s="26">
        <f t="shared" si="71"/>
        <v>12784072.772883585</v>
      </c>
      <c r="G716" s="26">
        <f t="shared" si="72"/>
        <v>2206500</v>
      </c>
      <c r="H716" s="27">
        <f t="shared" si="73"/>
        <v>0.19581133247548466</v>
      </c>
      <c r="I716" s="26">
        <f t="shared" si="74"/>
        <v>690927.22711641528</v>
      </c>
      <c r="J716" s="27">
        <f t="shared" si="75"/>
        <v>5.4045939771396379E-2</v>
      </c>
    </row>
    <row r="717" spans="2:10" hidden="1" outlineLevel="1" x14ac:dyDescent="0.25">
      <c r="B717" s="29">
        <f>IF('RECAUDO 2015'!B669=5,'RECAUDO 2015'!A669,0)</f>
        <v>526067</v>
      </c>
      <c r="C717" s="30" t="str">
        <f>VLOOKUP(B717,'RECAUDO 2015'!$A$10:$D$854,3,FALSE)</f>
        <v xml:space="preserve">SABANA DE TORRES                                  </v>
      </c>
      <c r="D717" s="31">
        <f>IFERROR(VLOOKUP(B717,'RECAUDO 2014'!$A$10:$E$860,4,FALSE),0)</f>
        <v>7838600</v>
      </c>
      <c r="E717" s="31">
        <f>VLOOKUP(B717,'RECAUDO 2015'!$A$10:$D$854,4,FALSE)</f>
        <v>13017000</v>
      </c>
      <c r="F717" s="31">
        <f t="shared" si="71"/>
        <v>8892863.5432866197</v>
      </c>
      <c r="G717" s="31">
        <f t="shared" si="72"/>
        <v>5178400</v>
      </c>
      <c r="H717" s="32">
        <f t="shared" si="73"/>
        <v>0.66062817339831081</v>
      </c>
      <c r="I717" s="31">
        <f t="shared" si="74"/>
        <v>4124136.4567133803</v>
      </c>
      <c r="J717" s="32">
        <f t="shared" si="75"/>
        <v>0.46375798263842283</v>
      </c>
    </row>
    <row r="718" spans="2:10" hidden="1" outlineLevel="1" x14ac:dyDescent="0.25">
      <c r="B718" s="24">
        <f>IF('RECAUDO 2015'!B670=5,'RECAUDO 2015'!A670,0)</f>
        <v>526048</v>
      </c>
      <c r="C718" s="25" t="str">
        <f>VLOOKUP(B718,'RECAUDO 2015'!$A$10:$D$854,3,FALSE)</f>
        <v xml:space="preserve">LEBRIJA                                           </v>
      </c>
      <c r="D718" s="26">
        <f>IFERROR(VLOOKUP(B718,'RECAUDO 2014'!$A$10:$E$860,4,FALSE),0)</f>
        <v>8675100</v>
      </c>
      <c r="E718" s="26">
        <f>VLOOKUP(B718,'RECAUDO 2015'!$A$10:$D$854,4,FALSE)</f>
        <v>11940400</v>
      </c>
      <c r="F718" s="26">
        <f t="shared" si="71"/>
        <v>9841869.7885292973</v>
      </c>
      <c r="G718" s="26">
        <f t="shared" si="72"/>
        <v>3265300</v>
      </c>
      <c r="H718" s="27">
        <f t="shared" si="73"/>
        <v>0.37639911931850922</v>
      </c>
      <c r="I718" s="26">
        <f t="shared" si="74"/>
        <v>2098530.2114707027</v>
      </c>
      <c r="J718" s="27">
        <f t="shared" si="75"/>
        <v>0.21322474860585339</v>
      </c>
    </row>
    <row r="719" spans="2:10" hidden="1" outlineLevel="1" x14ac:dyDescent="0.25">
      <c r="B719" s="29">
        <f>IF('RECAUDO 2015'!B671=5,'RECAUDO 2015'!A671,0)</f>
        <v>530006</v>
      </c>
      <c r="C719" s="30" t="str">
        <f>VLOOKUP(B719,'RECAUDO 2015'!$A$10:$D$854,3,FALSE)</f>
        <v xml:space="preserve">TAME                                              </v>
      </c>
      <c r="D719" s="31">
        <f>IFERROR(VLOOKUP(B719,'RECAUDO 2014'!$A$10:$E$860,4,FALSE),0)</f>
        <v>4807600</v>
      </c>
      <c r="E719" s="31">
        <f>VLOOKUP(B719,'RECAUDO 2015'!$A$10:$D$854,4,FALSE)</f>
        <v>10413950</v>
      </c>
      <c r="F719" s="31">
        <f t="shared" si="71"/>
        <v>5454204.9308173331</v>
      </c>
      <c r="G719" s="31">
        <f t="shared" si="72"/>
        <v>5606350</v>
      </c>
      <c r="H719" s="32">
        <f t="shared" si="73"/>
        <v>1.1661431899492469</v>
      </c>
      <c r="I719" s="31">
        <f t="shared" si="74"/>
        <v>4959745.0691826669</v>
      </c>
      <c r="J719" s="32">
        <f t="shared" si="75"/>
        <v>0.90934336573221319</v>
      </c>
    </row>
    <row r="720" spans="2:10" hidden="1" outlineLevel="1" x14ac:dyDescent="0.25">
      <c r="B720" s="24">
        <f>IF('RECAUDO 2015'!B672=5,'RECAUDO 2015'!A672,0)</f>
        <v>526020</v>
      </c>
      <c r="C720" s="25" t="str">
        <f>VLOOKUP(B720,'RECAUDO 2015'!$A$10:$D$854,3,FALSE)</f>
        <v xml:space="preserve">CIMITARRA                                         </v>
      </c>
      <c r="D720" s="26">
        <f>IFERROR(VLOOKUP(B720,'RECAUDO 2014'!$A$10:$E$860,4,FALSE),0)</f>
        <v>5868900</v>
      </c>
      <c r="E720" s="26">
        <f>VLOOKUP(B720,'RECAUDO 2015'!$A$10:$D$854,4,FALSE)</f>
        <v>9896700</v>
      </c>
      <c r="F720" s="26">
        <f t="shared" si="71"/>
        <v>6658245.9685651567</v>
      </c>
      <c r="G720" s="26">
        <f t="shared" si="72"/>
        <v>4027800</v>
      </c>
      <c r="H720" s="27">
        <f t="shared" si="73"/>
        <v>0.68629555794101105</v>
      </c>
      <c r="I720" s="26">
        <f t="shared" si="74"/>
        <v>3238454.0314348433</v>
      </c>
      <c r="J720" s="27">
        <f t="shared" si="75"/>
        <v>0.48638245668967461</v>
      </c>
    </row>
    <row r="721" spans="2:10" hidden="1" outlineLevel="1" x14ac:dyDescent="0.25">
      <c r="B721" s="29">
        <f>IF('RECAUDO 2015'!B673=5,'RECAUDO 2015'!A673,0)</f>
        <v>526006</v>
      </c>
      <c r="C721" s="30" t="str">
        <f>VLOOKUP(B721,'RECAUDO 2015'!$A$10:$D$854,3,FALSE)</f>
        <v xml:space="preserve">BARICHARA                                         </v>
      </c>
      <c r="D721" s="31">
        <f>IFERROR(VLOOKUP(B721,'RECAUDO 2014'!$A$10:$E$860,4,FALSE),0)</f>
        <v>6433800</v>
      </c>
      <c r="E721" s="31">
        <f>VLOOKUP(B721,'RECAUDO 2015'!$A$10:$D$854,4,FALSE)</f>
        <v>8737100</v>
      </c>
      <c r="F721" s="31">
        <f t="shared" si="71"/>
        <v>7299122.9894110486</v>
      </c>
      <c r="G721" s="31">
        <f t="shared" si="72"/>
        <v>2303300</v>
      </c>
      <c r="H721" s="32">
        <f t="shared" si="73"/>
        <v>0.35799993782834405</v>
      </c>
      <c r="I721" s="31">
        <f t="shared" si="74"/>
        <v>1437977.0105889514</v>
      </c>
      <c r="J721" s="32">
        <f t="shared" si="75"/>
        <v>0.19700682022690219</v>
      </c>
    </row>
    <row r="722" spans="2:10" hidden="1" outlineLevel="1" x14ac:dyDescent="0.25">
      <c r="B722" s="24">
        <f>IF('RECAUDO 2015'!B674=5,'RECAUDO 2015'!A674,0)</f>
        <v>525002</v>
      </c>
      <c r="C722" s="25" t="str">
        <f>VLOOKUP(B722,'RECAUDO 2015'!$A$10:$D$854,3,FALSE)</f>
        <v xml:space="preserve">ABREGO                                            </v>
      </c>
      <c r="D722" s="26">
        <f>IFERROR(VLOOKUP(B722,'RECAUDO 2014'!$A$10:$E$860,4,FALSE),0)</f>
        <v>5971800</v>
      </c>
      <c r="E722" s="26">
        <f>VLOOKUP(B722,'RECAUDO 2015'!$A$10:$D$854,4,FALSE)</f>
        <v>8344800</v>
      </c>
      <c r="F722" s="26">
        <f t="shared" si="71"/>
        <v>6774985.6489422899</v>
      </c>
      <c r="G722" s="26">
        <f t="shared" si="72"/>
        <v>2373000</v>
      </c>
      <c r="H722" s="27">
        <f t="shared" si="73"/>
        <v>0.3973676278508993</v>
      </c>
      <c r="I722" s="26">
        <f t="shared" si="74"/>
        <v>1569814.3510577101</v>
      </c>
      <c r="J722" s="27">
        <f t="shared" si="75"/>
        <v>0.23170740609654117</v>
      </c>
    </row>
    <row r="723" spans="2:10" hidden="1" outlineLevel="1" x14ac:dyDescent="0.25">
      <c r="B723" s="29">
        <f>IF('RECAUDO 2015'!B675=5,'RECAUDO 2015'!A675,0)</f>
        <v>525014</v>
      </c>
      <c r="C723" s="30" t="str">
        <f>VLOOKUP(B723,'RECAUDO 2015'!$A$10:$D$854,3,FALSE)</f>
        <v xml:space="preserve">EL ZULIA                                          </v>
      </c>
      <c r="D723" s="31">
        <f>IFERROR(VLOOKUP(B723,'RECAUDO 2014'!$A$10:$E$860,4,FALSE),0)</f>
        <v>3761400</v>
      </c>
      <c r="E723" s="31">
        <f>VLOOKUP(B723,'RECAUDO 2015'!$A$10:$D$854,4,FALSE)</f>
        <v>7728500</v>
      </c>
      <c r="F723" s="31">
        <f t="shared" si="71"/>
        <v>4267294.7888294198</v>
      </c>
      <c r="G723" s="31">
        <f t="shared" si="72"/>
        <v>3967100</v>
      </c>
      <c r="H723" s="32">
        <f t="shared" si="73"/>
        <v>1.0546870845961611</v>
      </c>
      <c r="I723" s="31">
        <f t="shared" si="74"/>
        <v>3461205.2111705802</v>
      </c>
      <c r="J723" s="32">
        <f t="shared" si="75"/>
        <v>0.81110056428045341</v>
      </c>
    </row>
    <row r="724" spans="2:10" hidden="1" outlineLevel="1" x14ac:dyDescent="0.25">
      <c r="B724" s="24">
        <f>IF('RECAUDO 2015'!B676=5,'RECAUDO 2015'!A676,0)</f>
        <v>525008</v>
      </c>
      <c r="C724" s="25" t="str">
        <f>VLOOKUP(B724,'RECAUDO 2015'!$A$10:$D$854,3,FALSE)</f>
        <v xml:space="preserve">CHINACOTA                                         </v>
      </c>
      <c r="D724" s="26">
        <f>IFERROR(VLOOKUP(B724,'RECAUDO 2014'!$A$10:$E$860,4,FALSE),0)</f>
        <v>2220100</v>
      </c>
      <c r="E724" s="26">
        <f>VLOOKUP(B724,'RECAUDO 2015'!$A$10:$D$854,4,FALSE)</f>
        <v>7657400</v>
      </c>
      <c r="F724" s="26">
        <f t="shared" si="71"/>
        <v>2518695.4752698978</v>
      </c>
      <c r="G724" s="26">
        <f t="shared" si="72"/>
        <v>5437300</v>
      </c>
      <c r="H724" s="27">
        <f t="shared" si="73"/>
        <v>2.4491239133372371</v>
      </c>
      <c r="I724" s="26">
        <f t="shared" si="74"/>
        <v>5138704.5247301022</v>
      </c>
      <c r="J724" s="27">
        <f t="shared" si="75"/>
        <v>2.0402246223035161</v>
      </c>
    </row>
    <row r="725" spans="2:10" hidden="1" outlineLevel="1" x14ac:dyDescent="0.25">
      <c r="B725" s="29">
        <f>IF('RECAUDO 2015'!B677=5,'RECAUDO 2015'!A677,0)</f>
        <v>526051</v>
      </c>
      <c r="C725" s="30" t="str">
        <f>VLOOKUP(B725,'RECAUDO 2015'!$A$10:$D$854,3,FALSE)</f>
        <v xml:space="preserve">MALAGA                                            </v>
      </c>
      <c r="D725" s="31">
        <f>IFERROR(VLOOKUP(B725,'RECAUDO 2014'!$A$10:$E$860,4,FALSE),0)</f>
        <v>4208000</v>
      </c>
      <c r="E725" s="31">
        <f>VLOOKUP(B725,'RECAUDO 2015'!$A$10:$D$854,4,FALSE)</f>
        <v>7238300</v>
      </c>
      <c r="F725" s="31">
        <f t="shared" si="71"/>
        <v>4773960.884615887</v>
      </c>
      <c r="G725" s="31">
        <f t="shared" si="72"/>
        <v>3030300</v>
      </c>
      <c r="H725" s="32">
        <f t="shared" si="73"/>
        <v>0.72012832699619778</v>
      </c>
      <c r="I725" s="31">
        <f t="shared" si="74"/>
        <v>2464339.115384113</v>
      </c>
      <c r="J725" s="32">
        <f t="shared" si="75"/>
        <v>0.51620429554114233</v>
      </c>
    </row>
    <row r="726" spans="2:10" hidden="1" outlineLevel="1" x14ac:dyDescent="0.25">
      <c r="B726" s="24">
        <f>IF('RECAUDO 2015'!B678=5,'RECAUDO 2015'!A678,0)</f>
        <v>526004</v>
      </c>
      <c r="C726" s="25" t="str">
        <f>VLOOKUP(B726,'RECAUDO 2015'!$A$10:$D$854,3,FALSE)</f>
        <v xml:space="preserve">ARATOCA                                           </v>
      </c>
      <c r="D726" s="26">
        <f>IFERROR(VLOOKUP(B726,'RECAUDO 2014'!$A$10:$E$860,4,FALSE),0)</f>
        <v>1981900</v>
      </c>
      <c r="E726" s="26">
        <f>VLOOKUP(B726,'RECAUDO 2015'!$A$10:$D$854,4,FALSE)</f>
        <v>7135700</v>
      </c>
      <c r="F726" s="26">
        <f t="shared" si="71"/>
        <v>2248458.4308983427</v>
      </c>
      <c r="G726" s="26">
        <f t="shared" si="72"/>
        <v>5153800</v>
      </c>
      <c r="H726" s="27">
        <f t="shared" si="73"/>
        <v>2.6004339270397092</v>
      </c>
      <c r="I726" s="26">
        <f t="shared" si="74"/>
        <v>4887241.5691016577</v>
      </c>
      <c r="J726" s="27">
        <f t="shared" si="75"/>
        <v>2.1735965859724713</v>
      </c>
    </row>
    <row r="727" spans="2:10" hidden="1" outlineLevel="1" x14ac:dyDescent="0.25">
      <c r="B727" s="29">
        <f>IF('RECAUDO 2015'!B679=5,'RECAUDO 2015'!A679,0)</f>
        <v>526077</v>
      </c>
      <c r="C727" s="30" t="str">
        <f>VLOOKUP(B727,'RECAUDO 2015'!$A$10:$D$854,3,FALSE)</f>
        <v xml:space="preserve">SAN VICENTE CHUCURI                               </v>
      </c>
      <c r="D727" s="31">
        <f>IFERROR(VLOOKUP(B727,'RECAUDO 2014'!$A$10:$E$860,4,FALSE),0)</f>
        <v>4995700</v>
      </c>
      <c r="E727" s="31">
        <f>VLOOKUP(B727,'RECAUDO 2015'!$A$10:$D$854,4,FALSE)</f>
        <v>7076000</v>
      </c>
      <c r="F727" s="31">
        <f t="shared" si="71"/>
        <v>5667603.7051510429</v>
      </c>
      <c r="G727" s="31">
        <f t="shared" si="72"/>
        <v>2080300</v>
      </c>
      <c r="H727" s="32">
        <f t="shared" si="73"/>
        <v>0.41641811958284114</v>
      </c>
      <c r="I727" s="31">
        <f t="shared" si="74"/>
        <v>1408396.2948489571</v>
      </c>
      <c r="J727" s="32">
        <f t="shared" si="75"/>
        <v>0.24849943082098802</v>
      </c>
    </row>
    <row r="728" spans="2:10" hidden="1" outlineLevel="1" x14ac:dyDescent="0.25">
      <c r="B728" s="24">
        <f>IF('RECAUDO 2015'!B680=5,'RECAUDO 2015'!A680,0)</f>
        <v>530005</v>
      </c>
      <c r="C728" s="25" t="str">
        <f>VLOOKUP(B728,'RECAUDO 2015'!$A$10:$D$854,3,FALSE)</f>
        <v xml:space="preserve">SARAVENA                                          </v>
      </c>
      <c r="D728" s="26">
        <f>IFERROR(VLOOKUP(B728,'RECAUDO 2014'!$A$10:$E$860,4,FALSE),0)</f>
        <v>2991900</v>
      </c>
      <c r="E728" s="26">
        <f>VLOOKUP(B728,'RECAUDO 2015'!$A$10:$D$854,4,FALSE)</f>
        <v>5082600</v>
      </c>
      <c r="F728" s="26">
        <f t="shared" si="71"/>
        <v>3394299.8029187908</v>
      </c>
      <c r="G728" s="26">
        <f t="shared" si="72"/>
        <v>2090700</v>
      </c>
      <c r="H728" s="27">
        <f t="shared" si="73"/>
        <v>0.69878672415521903</v>
      </c>
      <c r="I728" s="26">
        <f t="shared" si="74"/>
        <v>1688300.1970812092</v>
      </c>
      <c r="J728" s="27">
        <f t="shared" si="75"/>
        <v>0.49739277468343368</v>
      </c>
    </row>
    <row r="729" spans="2:10" hidden="1" outlineLevel="1" x14ac:dyDescent="0.25">
      <c r="B729" s="29">
        <f>IF('RECAUDO 2015'!B681=5,'RECAUDO 2015'!A681,0)</f>
        <v>525034</v>
      </c>
      <c r="C729" s="30" t="str">
        <f>VLOOKUP(B729,'RECAUDO 2015'!$A$10:$D$854,3,FALSE)</f>
        <v xml:space="preserve">TIBU                                              </v>
      </c>
      <c r="D729" s="31">
        <f>IFERROR(VLOOKUP(B729,'RECAUDO 2014'!$A$10:$E$860,4,FALSE),0)</f>
        <v>1233200</v>
      </c>
      <c r="E729" s="31">
        <f>VLOOKUP(B729,'RECAUDO 2015'!$A$10:$D$854,4,FALSE)</f>
        <v>4845700</v>
      </c>
      <c r="F729" s="31">
        <f t="shared" si="71"/>
        <v>1399060.9702728877</v>
      </c>
      <c r="G729" s="31">
        <f t="shared" si="72"/>
        <v>3612500</v>
      </c>
      <c r="H729" s="32">
        <f t="shared" si="73"/>
        <v>2.9293707427830036</v>
      </c>
      <c r="I729" s="31">
        <f t="shared" si="74"/>
        <v>3446639.0297271125</v>
      </c>
      <c r="J729" s="32">
        <f t="shared" si="75"/>
        <v>2.4635374032733135</v>
      </c>
    </row>
    <row r="730" spans="2:10" hidden="1" outlineLevel="1" x14ac:dyDescent="0.25">
      <c r="B730" s="24">
        <f>IF('RECAUDO 2015'!B682=5,'RECAUDO 2015'!A682,0)</f>
        <v>526049</v>
      </c>
      <c r="C730" s="25" t="str">
        <f>VLOOKUP(B730,'RECAUDO 2015'!$A$10:$D$854,3,FALSE)</f>
        <v xml:space="preserve">LOS SANTOS                                        </v>
      </c>
      <c r="D730" s="26">
        <f>IFERROR(VLOOKUP(B730,'RECAUDO 2014'!$A$10:$E$860,4,FALSE),0)</f>
        <v>3648100</v>
      </c>
      <c r="E730" s="26">
        <f>VLOOKUP(B730,'RECAUDO 2015'!$A$10:$D$854,4,FALSE)</f>
        <v>4626000</v>
      </c>
      <c r="F730" s="26">
        <f t="shared" si="71"/>
        <v>4138756.3458097</v>
      </c>
      <c r="G730" s="26">
        <f t="shared" si="72"/>
        <v>977900</v>
      </c>
      <c r="H730" s="27">
        <f t="shared" si="73"/>
        <v>0.26805734491927313</v>
      </c>
      <c r="I730" s="26">
        <f t="shared" si="74"/>
        <v>487243.65419030003</v>
      </c>
      <c r="J730" s="27">
        <f t="shared" si="75"/>
        <v>0.11772706907078789</v>
      </c>
    </row>
    <row r="731" spans="2:10" hidden="1" outlineLevel="1" x14ac:dyDescent="0.25">
      <c r="B731" s="29">
        <f>IF('RECAUDO 2015'!B683=5,'RECAUDO 2015'!A683,0)</f>
        <v>526084</v>
      </c>
      <c r="C731" s="30" t="str">
        <f>VLOOKUP(B731,'RECAUDO 2015'!$A$10:$D$854,3,FALSE)</f>
        <v xml:space="preserve">VELEZ                                             </v>
      </c>
      <c r="D731" s="31">
        <f>IFERROR(VLOOKUP(B731,'RECAUDO 2014'!$A$10:$E$860,4,FALSE),0)</f>
        <v>4940300</v>
      </c>
      <c r="E731" s="31">
        <f>VLOOKUP(B731,'RECAUDO 2015'!$A$10:$D$854,4,FALSE)</f>
        <v>4195900</v>
      </c>
      <c r="F731" s="31">
        <f t="shared" si="71"/>
        <v>5604752.6041511092</v>
      </c>
      <c r="G731" s="31">
        <f t="shared" si="72"/>
        <v>-744400</v>
      </c>
      <c r="H731" s="32">
        <f t="shared" si="73"/>
        <v>-0.15067910855616051</v>
      </c>
      <c r="I731" s="31">
        <f t="shared" si="74"/>
        <v>-1408852.6041511092</v>
      </c>
      <c r="J731" s="32">
        <f t="shared" si="75"/>
        <v>-0.25136749177968276</v>
      </c>
    </row>
    <row r="732" spans="2:10" hidden="1" outlineLevel="1" x14ac:dyDescent="0.25">
      <c r="B732" s="24">
        <f>IF('RECAUDO 2015'!B684=5,'RECAUDO 2015'!A684,0)</f>
        <v>525043</v>
      </c>
      <c r="C732" s="25" t="str">
        <f>VLOOKUP(B732,'RECAUDO 2015'!$A$10:$D$854,3,FALSE)</f>
        <v xml:space="preserve">PUERTO SANTANDER                                  </v>
      </c>
      <c r="D732" s="26">
        <f>IFERROR(VLOOKUP(B732,'RECAUDO 2014'!$A$10:$E$860,4,FALSE),0)</f>
        <v>497800</v>
      </c>
      <c r="E732" s="26">
        <f>VLOOKUP(B732,'RECAUDO 2015'!$A$10:$D$854,4,FALSE)</f>
        <v>3164200</v>
      </c>
      <c r="F732" s="26">
        <f t="shared" si="71"/>
        <v>564752.31187304866</v>
      </c>
      <c r="G732" s="26">
        <f t="shared" si="72"/>
        <v>2666400</v>
      </c>
      <c r="H732" s="27">
        <f t="shared" si="73"/>
        <v>5.3563680192848535</v>
      </c>
      <c r="I732" s="26">
        <f t="shared" si="74"/>
        <v>2599447.6881269515</v>
      </c>
      <c r="J732" s="27">
        <f t="shared" si="75"/>
        <v>4.6028101762092195</v>
      </c>
    </row>
    <row r="733" spans="2:10" hidden="1" outlineLevel="1" x14ac:dyDescent="0.25">
      <c r="B733" s="29">
        <f>IF('RECAUDO 2015'!B685=5,'RECAUDO 2015'!A685,0)</f>
        <v>526087</v>
      </c>
      <c r="C733" s="30" t="str">
        <f>VLOOKUP(B733,'RECAUDO 2015'!$A$10:$D$854,3,FALSE)</f>
        <v xml:space="preserve">ZAPATOCA                                          </v>
      </c>
      <c r="D733" s="31">
        <f>IFERROR(VLOOKUP(B733,'RECAUDO 2014'!$A$10:$E$860,4,FALSE),0)</f>
        <v>2160600</v>
      </c>
      <c r="E733" s="31">
        <f>VLOOKUP(B733,'RECAUDO 2015'!$A$10:$D$854,4,FALSE)</f>
        <v>2822100</v>
      </c>
      <c r="F733" s="31">
        <f t="shared" si="71"/>
        <v>2451192.938997406</v>
      </c>
      <c r="G733" s="31">
        <f t="shared" si="72"/>
        <v>661500</v>
      </c>
      <c r="H733" s="32">
        <f t="shared" si="73"/>
        <v>0.30616495417939471</v>
      </c>
      <c r="I733" s="31">
        <f t="shared" si="74"/>
        <v>370907.06100259395</v>
      </c>
      <c r="J733" s="32">
        <f t="shared" si="75"/>
        <v>0.15131695881691942</v>
      </c>
    </row>
    <row r="734" spans="2:10" hidden="1" outlineLevel="1" x14ac:dyDescent="0.25">
      <c r="B734" s="24">
        <f>IF('RECAUDO 2015'!B686=5,'RECAUDO 2015'!A686,0)</f>
        <v>526066</v>
      </c>
      <c r="C734" s="25" t="str">
        <f>VLOOKUP(B734,'RECAUDO 2015'!$A$10:$D$854,3,FALSE)</f>
        <v xml:space="preserve">RIONEGRO                                          </v>
      </c>
      <c r="D734" s="26">
        <f>IFERROR(VLOOKUP(B734,'RECAUDO 2014'!$A$10:$E$860,4,FALSE),0)</f>
        <v>2953800</v>
      </c>
      <c r="E734" s="26">
        <f>VLOOKUP(B734,'RECAUDO 2015'!$A$10:$D$854,4,FALSE)</f>
        <v>2734600</v>
      </c>
      <c r="F734" s="26">
        <f t="shared" si="71"/>
        <v>3351075.4897762374</v>
      </c>
      <c r="G734" s="26">
        <f t="shared" si="72"/>
        <v>-219200</v>
      </c>
      <c r="H734" s="27">
        <f t="shared" si="73"/>
        <v>-7.4209492856659232E-2</v>
      </c>
      <c r="I734" s="26">
        <f t="shared" si="74"/>
        <v>-616475.4897762374</v>
      </c>
      <c r="J734" s="27">
        <f t="shared" si="75"/>
        <v>-0.1839634743105717</v>
      </c>
    </row>
    <row r="735" spans="2:10" hidden="1" outlineLevel="1" x14ac:dyDescent="0.25">
      <c r="B735" s="29">
        <f>IF('RECAUDO 2015'!B687=5,'RECAUDO 2015'!A687,0)</f>
        <v>526016</v>
      </c>
      <c r="C735" s="30" t="str">
        <f>VLOOKUP(B735,'RECAUDO 2015'!$A$10:$D$854,3,FALSE)</f>
        <v xml:space="preserve">CHARALA                                           </v>
      </c>
      <c r="D735" s="31">
        <f>IFERROR(VLOOKUP(B735,'RECAUDO 2014'!$A$10:$E$860,4,FALSE),0)</f>
        <v>1842900</v>
      </c>
      <c r="E735" s="31">
        <f>VLOOKUP(B735,'RECAUDO 2015'!$A$10:$D$854,4,FALSE)</f>
        <v>2263600</v>
      </c>
      <c r="F735" s="31">
        <f t="shared" si="71"/>
        <v>2090763.4301945386</v>
      </c>
      <c r="G735" s="31">
        <f t="shared" si="72"/>
        <v>420700</v>
      </c>
      <c r="H735" s="32">
        <f t="shared" si="73"/>
        <v>0.22828151283303488</v>
      </c>
      <c r="I735" s="31">
        <f t="shared" si="74"/>
        <v>172836.56980546145</v>
      </c>
      <c r="J735" s="32">
        <f t="shared" si="75"/>
        <v>8.2666727047822741E-2</v>
      </c>
    </row>
    <row r="736" spans="2:10" hidden="1" outlineLevel="1" x14ac:dyDescent="0.25">
      <c r="B736" s="24">
        <f>IF('RECAUDO 2015'!B688=5,'RECAUDO 2015'!A688,0)</f>
        <v>526064</v>
      </c>
      <c r="C736" s="25" t="str">
        <f>VLOOKUP(B736,'RECAUDO 2015'!$A$10:$D$854,3,FALSE)</f>
        <v xml:space="preserve">PUENTE NACIONAL                                   </v>
      </c>
      <c r="D736" s="26">
        <f>IFERROR(VLOOKUP(B736,'RECAUDO 2014'!$A$10:$E$860,4,FALSE),0)</f>
        <v>1121400</v>
      </c>
      <c r="E736" s="26">
        <f>VLOOKUP(B736,'RECAUDO 2015'!$A$10:$D$854,4,FALSE)</f>
        <v>2256500</v>
      </c>
      <c r="F736" s="26">
        <f t="shared" si="71"/>
        <v>1272224.2718650799</v>
      </c>
      <c r="G736" s="26">
        <f t="shared" si="72"/>
        <v>1135100</v>
      </c>
      <c r="H736" s="27">
        <f t="shared" si="73"/>
        <v>1.0122168717674334</v>
      </c>
      <c r="I736" s="26">
        <f t="shared" si="74"/>
        <v>984275.72813492012</v>
      </c>
      <c r="J736" s="27">
        <f t="shared" si="75"/>
        <v>0.77366526476654363</v>
      </c>
    </row>
    <row r="737" spans="2:10" hidden="1" outlineLevel="1" x14ac:dyDescent="0.25">
      <c r="B737" s="29">
        <f>IF('RECAUDO 2015'!B689=5,'RECAUDO 2015'!A689,0)</f>
        <v>526062</v>
      </c>
      <c r="C737" s="30" t="str">
        <f>VLOOKUP(B737,'RECAUDO 2015'!$A$10:$D$854,3,FALSE)</f>
        <v xml:space="preserve">PINCHOTE                                          </v>
      </c>
      <c r="D737" s="31">
        <f>IFERROR(VLOOKUP(B737,'RECAUDO 2014'!$A$10:$E$860,4,FALSE),0)</f>
        <v>964800</v>
      </c>
      <c r="E737" s="31">
        <f>VLOOKUP(B737,'RECAUDO 2015'!$A$10:$D$854,4,FALSE)</f>
        <v>2175000</v>
      </c>
      <c r="F737" s="31">
        <f t="shared" si="71"/>
        <v>1094562.1343815133</v>
      </c>
      <c r="G737" s="31">
        <f t="shared" si="72"/>
        <v>1210200</v>
      </c>
      <c r="H737" s="32">
        <f t="shared" si="73"/>
        <v>1.2543532338308458</v>
      </c>
      <c r="I737" s="31">
        <f t="shared" si="74"/>
        <v>1080437.8656184867</v>
      </c>
      <c r="J737" s="32">
        <f t="shared" si="75"/>
        <v>0.98709596438670189</v>
      </c>
    </row>
    <row r="738" spans="2:10" hidden="1" outlineLevel="1" x14ac:dyDescent="0.25">
      <c r="B738" s="24">
        <f>IF('RECAUDO 2015'!B690=5,'RECAUDO 2015'!A690,0)</f>
        <v>525029</v>
      </c>
      <c r="C738" s="25" t="str">
        <f>VLOOKUP(B738,'RECAUDO 2015'!$A$10:$D$854,3,FALSE)</f>
        <v xml:space="preserve">SAN CAYETANO                                      </v>
      </c>
      <c r="D738" s="26">
        <f>IFERROR(VLOOKUP(B738,'RECAUDO 2014'!$A$10:$E$860,4,FALSE),0)</f>
        <v>1861400</v>
      </c>
      <c r="E738" s="26">
        <f>VLOOKUP(B738,'RECAUDO 2015'!$A$10:$D$854,4,FALSE)</f>
        <v>2137300</v>
      </c>
      <c r="F738" s="26">
        <f t="shared" si="71"/>
        <v>2111751.6137414477</v>
      </c>
      <c r="G738" s="26">
        <f t="shared" si="72"/>
        <v>275900</v>
      </c>
      <c r="H738" s="27">
        <f t="shared" si="73"/>
        <v>0.14822176856129787</v>
      </c>
      <c r="I738" s="26">
        <f t="shared" si="74"/>
        <v>25548.386258552317</v>
      </c>
      <c r="J738" s="27">
        <f t="shared" si="75"/>
        <v>1.209819663084688E-2</v>
      </c>
    </row>
    <row r="739" spans="2:10" hidden="1" outlineLevel="1" x14ac:dyDescent="0.25">
      <c r="B739" s="29">
        <f>IF('RECAUDO 2015'!B691=5,'RECAUDO 2015'!A691,0)</f>
        <v>525004</v>
      </c>
      <c r="C739" s="30" t="str">
        <f>VLOOKUP(B739,'RECAUDO 2015'!$A$10:$D$854,3,FALSE)</f>
        <v xml:space="preserve">BOCHALEMA                                         </v>
      </c>
      <c r="D739" s="31">
        <f>IFERROR(VLOOKUP(B739,'RECAUDO 2014'!$A$10:$E$860,4,FALSE),0)</f>
        <v>902900</v>
      </c>
      <c r="E739" s="31">
        <f>VLOOKUP(B739,'RECAUDO 2015'!$A$10:$D$854,4,FALSE)</f>
        <v>2033500</v>
      </c>
      <c r="F739" s="31">
        <f t="shared" si="71"/>
        <v>1024336.806729963</v>
      </c>
      <c r="G739" s="31">
        <f t="shared" si="72"/>
        <v>1130600</v>
      </c>
      <c r="H739" s="32">
        <f t="shared" si="73"/>
        <v>1.2521873961679035</v>
      </c>
      <c r="I739" s="31">
        <f t="shared" si="74"/>
        <v>1009163.193270037</v>
      </c>
      <c r="J739" s="32">
        <f t="shared" si="75"/>
        <v>0.98518689032724938</v>
      </c>
    </row>
    <row r="740" spans="2:10" hidden="1" outlineLevel="1" x14ac:dyDescent="0.25">
      <c r="B740" s="24">
        <f>IF('RECAUDO 2015'!B692=5,'RECAUDO 2015'!A692,0)</f>
        <v>530011</v>
      </c>
      <c r="C740" s="25" t="str">
        <f>VLOOKUP(B740,'RECAUDO 2015'!$A$10:$D$854,3,FALSE)</f>
        <v xml:space="preserve">FORTUL                                            </v>
      </c>
      <c r="D740" s="26">
        <f>IFERROR(VLOOKUP(B740,'RECAUDO 2014'!$A$10:$E$860,4,FALSE),0)</f>
        <v>0</v>
      </c>
      <c r="E740" s="26">
        <f>VLOOKUP(B740,'RECAUDO 2015'!$A$10:$D$854,4,FALSE)</f>
        <v>2012600</v>
      </c>
      <c r="F740" s="26">
        <f t="shared" si="71"/>
        <v>0</v>
      </c>
      <c r="G740" s="26">
        <f t="shared" si="72"/>
        <v>2012600</v>
      </c>
      <c r="H740" s="27">
        <f t="shared" si="73"/>
        <v>1</v>
      </c>
      <c r="I740" s="26">
        <f t="shared" si="74"/>
        <v>2012600</v>
      </c>
      <c r="J740" s="27">
        <f t="shared" si="75"/>
        <v>1</v>
      </c>
    </row>
    <row r="741" spans="2:10" hidden="1" outlineLevel="1" x14ac:dyDescent="0.25">
      <c r="B741" s="29">
        <f>IF('RECAUDO 2015'!B693=5,'RECAUDO 2015'!A693,0)</f>
        <v>530002</v>
      </c>
      <c r="C741" s="30" t="str">
        <f>VLOOKUP(B741,'RECAUDO 2015'!$A$10:$D$854,3,FALSE)</f>
        <v xml:space="preserve">ARAUQUITA                                         </v>
      </c>
      <c r="D741" s="31">
        <f>IFERROR(VLOOKUP(B741,'RECAUDO 2014'!$A$10:$E$860,4,FALSE),0)</f>
        <v>2733600</v>
      </c>
      <c r="E741" s="31">
        <f>VLOOKUP(B741,'RECAUDO 2015'!$A$10:$D$854,4,FALSE)</f>
        <v>1821400</v>
      </c>
      <c r="F741" s="31">
        <f t="shared" si="71"/>
        <v>3101259.3807476209</v>
      </c>
      <c r="G741" s="31">
        <f t="shared" si="72"/>
        <v>-912200</v>
      </c>
      <c r="H741" s="32">
        <f t="shared" si="73"/>
        <v>-0.33369915130231198</v>
      </c>
      <c r="I741" s="31">
        <f t="shared" si="74"/>
        <v>-1279859.3807476209</v>
      </c>
      <c r="J741" s="32">
        <f t="shared" si="75"/>
        <v>-0.41269020859489836</v>
      </c>
    </row>
    <row r="742" spans="2:10" hidden="1" outlineLevel="1" x14ac:dyDescent="0.25">
      <c r="B742" s="24">
        <f>IF('RECAUDO 2015'!B694=5,'RECAUDO 2015'!A694,0)</f>
        <v>526025</v>
      </c>
      <c r="C742" s="25" t="str">
        <f>VLOOKUP(B742,'RECAUDO 2015'!$A$10:$D$854,3,FALSE)</f>
        <v xml:space="preserve">CURITI                                            </v>
      </c>
      <c r="D742" s="26">
        <f>IFERROR(VLOOKUP(B742,'RECAUDO 2014'!$A$10:$E$860,4,FALSE),0)</f>
        <v>1490800</v>
      </c>
      <c r="E742" s="26">
        <f>VLOOKUP(B742,'RECAUDO 2015'!$A$10:$D$854,4,FALSE)</f>
        <v>1791800</v>
      </c>
      <c r="F742" s="26">
        <f t="shared" si="71"/>
        <v>1691307.2449584992</v>
      </c>
      <c r="G742" s="26">
        <f t="shared" si="72"/>
        <v>301000</v>
      </c>
      <c r="H742" s="27">
        <f t="shared" si="73"/>
        <v>0.20190501744030054</v>
      </c>
      <c r="I742" s="26">
        <f t="shared" si="74"/>
        <v>100492.75504150079</v>
      </c>
      <c r="J742" s="27">
        <f t="shared" si="75"/>
        <v>5.9417208399628496E-2</v>
      </c>
    </row>
    <row r="743" spans="2:10" hidden="1" outlineLevel="1" x14ac:dyDescent="0.25">
      <c r="B743" s="29">
        <f>IF('RECAUDO 2015'!B695=5,'RECAUDO 2015'!A695,0)</f>
        <v>526027</v>
      </c>
      <c r="C743" s="30" t="str">
        <f>VLOOKUP(B743,'RECAUDO 2015'!$A$10:$D$854,3,FALSE)</f>
        <v xml:space="preserve">EL PLAYON                                         </v>
      </c>
      <c r="D743" s="31">
        <f>IFERROR(VLOOKUP(B743,'RECAUDO 2014'!$A$10:$E$860,4,FALSE),0)</f>
        <v>1874600</v>
      </c>
      <c r="E743" s="31">
        <f>VLOOKUP(B743,'RECAUDO 2015'!$A$10:$D$854,4,FALSE)</f>
        <v>1601500</v>
      </c>
      <c r="F743" s="31">
        <f t="shared" si="71"/>
        <v>2126726.9663262693</v>
      </c>
      <c r="G743" s="31">
        <f t="shared" si="72"/>
        <v>-273100</v>
      </c>
      <c r="H743" s="32">
        <f t="shared" si="73"/>
        <v>-0.14568441267470389</v>
      </c>
      <c r="I743" s="31">
        <f t="shared" si="74"/>
        <v>-525226.96632626932</v>
      </c>
      <c r="J743" s="32">
        <f t="shared" si="75"/>
        <v>-0.24696492527837366</v>
      </c>
    </row>
    <row r="744" spans="2:10" hidden="1" outlineLevel="1" x14ac:dyDescent="0.25">
      <c r="B744" s="24">
        <f>IF('RECAUDO 2015'!B696=5,'RECAUDO 2015'!A696,0)</f>
        <v>525031</v>
      </c>
      <c r="C744" s="25" t="str">
        <f>VLOOKUP(B744,'RECAUDO 2015'!$A$10:$D$854,3,FALSE)</f>
        <v xml:space="preserve">SARDINATA                                         </v>
      </c>
      <c r="D744" s="26">
        <f>IFERROR(VLOOKUP(B744,'RECAUDO 2014'!$A$10:$E$860,4,FALSE),0)</f>
        <v>713700</v>
      </c>
      <c r="E744" s="26">
        <f>VLOOKUP(B744,'RECAUDO 2015'!$A$10:$D$854,4,FALSE)</f>
        <v>1551100</v>
      </c>
      <c r="F744" s="26">
        <f t="shared" si="71"/>
        <v>809690.08634751872</v>
      </c>
      <c r="G744" s="26">
        <f t="shared" si="72"/>
        <v>837400</v>
      </c>
      <c r="H744" s="27">
        <f t="shared" si="73"/>
        <v>1.1733221241417962</v>
      </c>
      <c r="I744" s="26">
        <f t="shared" si="74"/>
        <v>741409.91365248128</v>
      </c>
      <c r="J744" s="27">
        <f t="shared" si="75"/>
        <v>0.91567122551413882</v>
      </c>
    </row>
    <row r="745" spans="2:10" hidden="1" outlineLevel="1" x14ac:dyDescent="0.25">
      <c r="B745" s="29">
        <f>IF('RECAUDO 2015'!B697=5,'RECAUDO 2015'!A697,0)</f>
        <v>526076</v>
      </c>
      <c r="C745" s="30" t="str">
        <f>VLOOKUP(B745,'RECAUDO 2015'!$A$10:$D$854,3,FALSE)</f>
        <v xml:space="preserve">SIMACOTA                                          </v>
      </c>
      <c r="D745" s="31">
        <f>IFERROR(VLOOKUP(B745,'RECAUDO 2014'!$A$10:$E$860,4,FALSE),0)</f>
        <v>1170500</v>
      </c>
      <c r="E745" s="31">
        <f>VLOOKUP(B745,'RECAUDO 2015'!$A$10:$D$854,4,FALSE)</f>
        <v>1521000</v>
      </c>
      <c r="F745" s="31">
        <f t="shared" si="71"/>
        <v>1327928.0454949848</v>
      </c>
      <c r="G745" s="31">
        <f t="shared" si="72"/>
        <v>350500</v>
      </c>
      <c r="H745" s="32">
        <f t="shared" si="73"/>
        <v>0.29944468175993166</v>
      </c>
      <c r="I745" s="31">
        <f t="shared" si="74"/>
        <v>193071.95450501516</v>
      </c>
      <c r="J745" s="32">
        <f t="shared" si="75"/>
        <v>0.14539338570340066</v>
      </c>
    </row>
    <row r="746" spans="2:10" hidden="1" outlineLevel="1" x14ac:dyDescent="0.25">
      <c r="B746" s="24">
        <f>IF('RECAUDO 2015'!B698=5,'RECAUDO 2015'!A698,0)</f>
        <v>526012</v>
      </c>
      <c r="C746" s="25" t="str">
        <f>VLOOKUP(B746,'RECAUDO 2015'!$A$10:$D$854,3,FALSE)</f>
        <v xml:space="preserve">CAPITANEJO                                        </v>
      </c>
      <c r="D746" s="26">
        <f>IFERROR(VLOOKUP(B746,'RECAUDO 2014'!$A$10:$E$860,4,FALSE),0)</f>
        <v>941700</v>
      </c>
      <c r="E746" s="26">
        <f>VLOOKUP(B746,'RECAUDO 2015'!$A$10:$D$854,4,FALSE)</f>
        <v>1346000</v>
      </c>
      <c r="F746" s="26">
        <f t="shared" si="71"/>
        <v>1068355.2673580754</v>
      </c>
      <c r="G746" s="26">
        <f t="shared" si="72"/>
        <v>404300</v>
      </c>
      <c r="H746" s="27">
        <f t="shared" si="73"/>
        <v>0.4293299352235318</v>
      </c>
      <c r="I746" s="26">
        <f t="shared" si="74"/>
        <v>277644.73264192464</v>
      </c>
      <c r="J746" s="27">
        <f t="shared" si="75"/>
        <v>0.25988052956252039</v>
      </c>
    </row>
    <row r="747" spans="2:10" hidden="1" outlineLevel="1" x14ac:dyDescent="0.25">
      <c r="B747" s="29">
        <f>IF('RECAUDO 2015'!B699=5,'RECAUDO 2015'!A699,0)</f>
        <v>525035</v>
      </c>
      <c r="C747" s="30" t="str">
        <f>VLOOKUP(B747,'RECAUDO 2015'!$A$10:$D$854,3,FALSE)</f>
        <v xml:space="preserve">TOLEDO                                            </v>
      </c>
      <c r="D747" s="31">
        <f>IFERROR(VLOOKUP(B747,'RECAUDO 2014'!$A$10:$E$860,4,FALSE),0)</f>
        <v>842300</v>
      </c>
      <c r="E747" s="31">
        <f>VLOOKUP(B747,'RECAUDO 2015'!$A$10:$D$854,4,FALSE)</f>
        <v>1329100</v>
      </c>
      <c r="F747" s="31">
        <f t="shared" si="71"/>
        <v>955586.32440873608</v>
      </c>
      <c r="G747" s="31">
        <f t="shared" si="72"/>
        <v>486800</v>
      </c>
      <c r="H747" s="32">
        <f t="shared" si="73"/>
        <v>0.57794135106256683</v>
      </c>
      <c r="I747" s="31">
        <f t="shared" si="74"/>
        <v>373513.67559126392</v>
      </c>
      <c r="J747" s="32">
        <f t="shared" si="75"/>
        <v>0.39087381856618086</v>
      </c>
    </row>
    <row r="748" spans="2:10" hidden="1" outlineLevel="1" x14ac:dyDescent="0.25">
      <c r="B748" s="24">
        <f>IF('RECAUDO 2015'!B700=5,'RECAUDO 2015'!A700,0)</f>
        <v>526063</v>
      </c>
      <c r="C748" s="25" t="str">
        <f>VLOOKUP(B748,'RECAUDO 2015'!$A$10:$D$854,3,FALSE)</f>
        <v xml:space="preserve">PUERTO WILCHES                                    </v>
      </c>
      <c r="D748" s="26">
        <f>IFERROR(VLOOKUP(B748,'RECAUDO 2014'!$A$10:$E$860,4,FALSE),0)</f>
        <v>948700</v>
      </c>
      <c r="E748" s="26">
        <f>VLOOKUP(B748,'RECAUDO 2015'!$A$10:$D$854,4,FALSE)</f>
        <v>1262300</v>
      </c>
      <c r="F748" s="26">
        <f t="shared" si="71"/>
        <v>1076296.7422136625</v>
      </c>
      <c r="G748" s="26">
        <f t="shared" si="72"/>
        <v>313600</v>
      </c>
      <c r="H748" s="27">
        <f t="shared" si="73"/>
        <v>0.33055760514388099</v>
      </c>
      <c r="I748" s="26">
        <f t="shared" si="74"/>
        <v>186003.25778633752</v>
      </c>
      <c r="J748" s="27">
        <f t="shared" si="75"/>
        <v>0.17281782104420129</v>
      </c>
    </row>
    <row r="749" spans="2:10" hidden="1" outlineLevel="1" x14ac:dyDescent="0.25">
      <c r="B749" s="29">
        <f>IF('RECAUDO 2015'!B701=5,'RECAUDO 2015'!A701,0)</f>
        <v>526008</v>
      </c>
      <c r="C749" s="30" t="str">
        <f>VLOOKUP(B749,'RECAUDO 2015'!$A$10:$D$854,3,FALSE)</f>
        <v xml:space="preserve">BETULIA                                           </v>
      </c>
      <c r="D749" s="31">
        <f>IFERROR(VLOOKUP(B749,'RECAUDO 2014'!$A$10:$E$860,4,FALSE),0)</f>
        <v>834600</v>
      </c>
      <c r="E749" s="31">
        <f>VLOOKUP(B749,'RECAUDO 2015'!$A$10:$D$854,4,FALSE)</f>
        <v>1093900</v>
      </c>
      <c r="F749" s="31">
        <f t="shared" si="71"/>
        <v>946850.70206759009</v>
      </c>
      <c r="G749" s="31">
        <f t="shared" si="72"/>
        <v>259300</v>
      </c>
      <c r="H749" s="32">
        <f t="shared" si="73"/>
        <v>0.31068775461298825</v>
      </c>
      <c r="I749" s="31">
        <f t="shared" si="74"/>
        <v>147049.29793240991</v>
      </c>
      <c r="J749" s="32">
        <f t="shared" si="75"/>
        <v>0.15530357384887172</v>
      </c>
    </row>
    <row r="750" spans="2:10" hidden="1" outlineLevel="1" x14ac:dyDescent="0.25">
      <c r="B750" s="24">
        <f>IF('RECAUDO 2015'!B702=5,'RECAUDO 2015'!A702,0)</f>
        <v>526056</v>
      </c>
      <c r="C750" s="25" t="str">
        <f>VLOOKUP(B750,'RECAUDO 2015'!$A$10:$D$854,3,FALSE)</f>
        <v xml:space="preserve">OIBA                                              </v>
      </c>
      <c r="D750" s="26">
        <f>IFERROR(VLOOKUP(B750,'RECAUDO 2014'!$A$10:$E$860,4,FALSE),0)</f>
        <v>951100</v>
      </c>
      <c r="E750" s="26">
        <f>VLOOKUP(B750,'RECAUDO 2015'!$A$10:$D$854,4,FALSE)</f>
        <v>1047400</v>
      </c>
      <c r="F750" s="26">
        <f t="shared" si="71"/>
        <v>1079019.533592721</v>
      </c>
      <c r="G750" s="26">
        <f t="shared" si="72"/>
        <v>96300</v>
      </c>
      <c r="H750" s="27">
        <f t="shared" si="73"/>
        <v>0.10125118284092105</v>
      </c>
      <c r="I750" s="26">
        <f t="shared" si="74"/>
        <v>-31619.533592720982</v>
      </c>
      <c r="J750" s="27">
        <f t="shared" si="75"/>
        <v>-2.9303949194914081E-2</v>
      </c>
    </row>
    <row r="751" spans="2:10" hidden="1" outlineLevel="1" x14ac:dyDescent="0.25">
      <c r="B751" s="29">
        <f>IF('RECAUDO 2015'!B703=5,'RECAUDO 2015'!A703,0)</f>
        <v>526086</v>
      </c>
      <c r="C751" s="30" t="str">
        <f>VLOOKUP(B751,'RECAUDO 2015'!$A$10:$D$854,3,FALSE)</f>
        <v xml:space="preserve">VILLANUEVA                                        </v>
      </c>
      <c r="D751" s="31">
        <f>IFERROR(VLOOKUP(B751,'RECAUDO 2014'!$A$10:$E$860,4,FALSE),0)</f>
        <v>467900</v>
      </c>
      <c r="E751" s="31">
        <f>VLOOKUP(B751,'RECAUDO 2015'!$A$10:$D$854,4,FALSE)</f>
        <v>1028100</v>
      </c>
      <c r="F751" s="31">
        <f t="shared" si="71"/>
        <v>530830.86927561159</v>
      </c>
      <c r="G751" s="31">
        <f t="shared" si="72"/>
        <v>560200</v>
      </c>
      <c r="H751" s="32">
        <f t="shared" si="73"/>
        <v>1.1972643727292156</v>
      </c>
      <c r="I751" s="31">
        <f t="shared" si="74"/>
        <v>497269.13072438841</v>
      </c>
      <c r="J751" s="32">
        <f t="shared" si="75"/>
        <v>0.93677508130410247</v>
      </c>
    </row>
    <row r="752" spans="2:10" hidden="1" outlineLevel="1" x14ac:dyDescent="0.25">
      <c r="B752" s="24">
        <f>IF('RECAUDO 2015'!B704=5,'RECAUDO 2015'!A704,0)</f>
        <v>526028</v>
      </c>
      <c r="C752" s="25" t="str">
        <f>VLOOKUP(B752,'RECAUDO 2015'!$A$10:$D$854,3,FALSE)</f>
        <v xml:space="preserve">EL CARMEN                                         </v>
      </c>
      <c r="D752" s="26">
        <f>IFERROR(VLOOKUP(B752,'RECAUDO 2014'!$A$10:$E$860,4,FALSE),0)</f>
        <v>559300</v>
      </c>
      <c r="E752" s="26">
        <f>VLOOKUP(B752,'RECAUDO 2015'!$A$10:$D$854,4,FALSE)</f>
        <v>956200</v>
      </c>
      <c r="F752" s="26">
        <f t="shared" si="71"/>
        <v>634523.84096142242</v>
      </c>
      <c r="G752" s="26">
        <f t="shared" si="72"/>
        <v>396900</v>
      </c>
      <c r="H752" s="27">
        <f t="shared" si="73"/>
        <v>0.70963704630788493</v>
      </c>
      <c r="I752" s="26">
        <f t="shared" si="74"/>
        <v>321676.15903857758</v>
      </c>
      <c r="J752" s="27">
        <f t="shared" si="75"/>
        <v>0.50695677336753486</v>
      </c>
    </row>
    <row r="753" spans="2:10" hidden="1" outlineLevel="1" x14ac:dyDescent="0.25">
      <c r="B753" s="29">
        <f>IF('RECAUDO 2015'!B705=5,'RECAUDO 2015'!A705,0)</f>
        <v>525009</v>
      </c>
      <c r="C753" s="30" t="str">
        <f>VLOOKUP(B753,'RECAUDO 2015'!$A$10:$D$854,3,FALSE)</f>
        <v xml:space="preserve">CHITAGA                                           </v>
      </c>
      <c r="D753" s="31">
        <f>IFERROR(VLOOKUP(B753,'RECAUDO 2014'!$A$10:$E$860,4,FALSE),0)</f>
        <v>723900</v>
      </c>
      <c r="E753" s="31">
        <f>VLOOKUP(B753,'RECAUDO 2015'!$A$10:$D$854,4,FALSE)</f>
        <v>915400</v>
      </c>
      <c r="F753" s="31">
        <f t="shared" si="71"/>
        <v>821261.94970851729</v>
      </c>
      <c r="G753" s="31">
        <f t="shared" si="72"/>
        <v>191500</v>
      </c>
      <c r="H753" s="32">
        <f t="shared" si="73"/>
        <v>0.26453930100842649</v>
      </c>
      <c r="I753" s="31">
        <f t="shared" si="74"/>
        <v>94138.050291482708</v>
      </c>
      <c r="J753" s="32">
        <f t="shared" si="75"/>
        <v>0.11462609502959964</v>
      </c>
    </row>
    <row r="754" spans="2:10" hidden="1" outlineLevel="1" x14ac:dyDescent="0.25">
      <c r="B754" s="24">
        <f>IF('RECAUDO 2015'!B706=5,'RECAUDO 2015'!A706,0)</f>
        <v>525027</v>
      </c>
      <c r="C754" s="25" t="str">
        <f>VLOOKUP(B754,'RECAUDO 2015'!$A$10:$D$854,3,FALSE)</f>
        <v xml:space="preserve">SALAZAR                                           </v>
      </c>
      <c r="D754" s="26">
        <f>IFERROR(VLOOKUP(B754,'RECAUDO 2014'!$A$10:$E$860,4,FALSE),0)</f>
        <v>574700</v>
      </c>
      <c r="E754" s="26">
        <f>VLOOKUP(B754,'RECAUDO 2015'!$A$10:$D$854,4,FALSE)</f>
        <v>807200</v>
      </c>
      <c r="F754" s="26">
        <f t="shared" si="71"/>
        <v>651995.08564371441</v>
      </c>
      <c r="G754" s="26">
        <f t="shared" si="72"/>
        <v>232500</v>
      </c>
      <c r="H754" s="27">
        <f t="shared" si="73"/>
        <v>0.40455890029580654</v>
      </c>
      <c r="I754" s="26">
        <f t="shared" si="74"/>
        <v>155204.91435628559</v>
      </c>
      <c r="J754" s="27">
        <f t="shared" si="75"/>
        <v>0.23804614141079283</v>
      </c>
    </row>
    <row r="755" spans="2:10" hidden="1" outlineLevel="1" x14ac:dyDescent="0.25">
      <c r="B755" s="29">
        <f>IF('RECAUDO 2015'!B707=5,'RECAUDO 2015'!A707,0)</f>
        <v>526068</v>
      </c>
      <c r="C755" s="30" t="str">
        <f>VLOOKUP(B755,'RECAUDO 2015'!$A$10:$D$854,3,FALSE)</f>
        <v xml:space="preserve">SAN ANDRES                                        </v>
      </c>
      <c r="D755" s="31">
        <f>IFERROR(VLOOKUP(B755,'RECAUDO 2014'!$A$10:$E$860,4,FALSE),0)</f>
        <v>173600</v>
      </c>
      <c r="E755" s="31">
        <f>VLOOKUP(B755,'RECAUDO 2015'!$A$10:$D$854,4,FALSE)</f>
        <v>806700</v>
      </c>
      <c r="F755" s="31">
        <f t="shared" si="71"/>
        <v>196948.57641856416</v>
      </c>
      <c r="G755" s="31">
        <f t="shared" si="72"/>
        <v>633100</v>
      </c>
      <c r="H755" s="32">
        <f t="shared" si="73"/>
        <v>3.6468894009216593</v>
      </c>
      <c r="I755" s="31">
        <f t="shared" si="74"/>
        <v>609751.42358143581</v>
      </c>
      <c r="J755" s="32">
        <f t="shared" si="75"/>
        <v>3.0959930488939618</v>
      </c>
    </row>
    <row r="756" spans="2:10" hidden="1" outlineLevel="1" x14ac:dyDescent="0.25">
      <c r="B756" s="24">
        <f>IF('RECAUDO 2015'!B708=5,'RECAUDO 2015'!A708,0)</f>
        <v>526079</v>
      </c>
      <c r="C756" s="25" t="str">
        <f>VLOOKUP(B756,'RECAUDO 2015'!$A$10:$D$854,3,FALSE)</f>
        <v xml:space="preserve">SUAITA                                            </v>
      </c>
      <c r="D756" s="26">
        <f>IFERROR(VLOOKUP(B756,'RECAUDO 2014'!$A$10:$E$860,4,FALSE),0)</f>
        <v>784000</v>
      </c>
      <c r="E756" s="26">
        <f>VLOOKUP(B756,'RECAUDO 2015'!$A$10:$D$854,4,FALSE)</f>
        <v>726800</v>
      </c>
      <c r="F756" s="26">
        <f t="shared" si="71"/>
        <v>889445.18382577365</v>
      </c>
      <c r="G756" s="26">
        <f t="shared" si="72"/>
        <v>-57200</v>
      </c>
      <c r="H756" s="27">
        <f t="shared" si="73"/>
        <v>-7.295918367346943E-2</v>
      </c>
      <c r="I756" s="26">
        <f t="shared" si="74"/>
        <v>-162645.18382577365</v>
      </c>
      <c r="J756" s="27">
        <f t="shared" si="75"/>
        <v>-0.18286139132957846</v>
      </c>
    </row>
    <row r="757" spans="2:10" hidden="1" outlineLevel="1" x14ac:dyDescent="0.25">
      <c r="B757" s="29">
        <f>IF('RECAUDO 2015'!B709=5,'RECAUDO 2015'!A709,0)</f>
        <v>526041</v>
      </c>
      <c r="C757" s="30" t="str">
        <f>VLOOKUP(B757,'RECAUDO 2015'!$A$10:$D$854,3,FALSE)</f>
        <v xml:space="preserve">GUEPSA                                            </v>
      </c>
      <c r="D757" s="31">
        <f>IFERROR(VLOOKUP(B757,'RECAUDO 2014'!$A$10:$E$860,4,FALSE),0)</f>
        <v>497100</v>
      </c>
      <c r="E757" s="31">
        <f>VLOOKUP(B757,'RECAUDO 2015'!$A$10:$D$854,4,FALSE)</f>
        <v>689900</v>
      </c>
      <c r="F757" s="31">
        <f t="shared" si="71"/>
        <v>563958.1643874899</v>
      </c>
      <c r="G757" s="31">
        <f t="shared" si="72"/>
        <v>192800</v>
      </c>
      <c r="H757" s="32">
        <f t="shared" si="73"/>
        <v>0.38784952725809707</v>
      </c>
      <c r="I757" s="31">
        <f t="shared" si="74"/>
        <v>125941.8356125101</v>
      </c>
      <c r="J757" s="32">
        <f t="shared" si="75"/>
        <v>0.22331769192364548</v>
      </c>
    </row>
    <row r="758" spans="2:10" hidden="1" outlineLevel="1" x14ac:dyDescent="0.25">
      <c r="B758" s="24">
        <f>IF('RECAUDO 2015'!B710=5,'RECAUDO 2015'!A710,0)</f>
        <v>526053</v>
      </c>
      <c r="C758" s="25" t="str">
        <f>VLOOKUP(B758,'RECAUDO 2015'!$A$10:$D$854,3,FALSE)</f>
        <v xml:space="preserve">MOGOTES                                           </v>
      </c>
      <c r="D758" s="26">
        <f>IFERROR(VLOOKUP(B758,'RECAUDO 2014'!$A$10:$E$860,4,FALSE),0)</f>
        <v>261400</v>
      </c>
      <c r="E758" s="26">
        <f>VLOOKUP(B758,'RECAUDO 2015'!$A$10:$D$854,4,FALSE)</f>
        <v>565300</v>
      </c>
      <c r="F758" s="26">
        <f t="shared" si="71"/>
        <v>296557.36103578727</v>
      </c>
      <c r="G758" s="26">
        <f t="shared" si="72"/>
        <v>303900</v>
      </c>
      <c r="H758" s="27">
        <f t="shared" si="73"/>
        <v>1.1625860749808723</v>
      </c>
      <c r="I758" s="26">
        <f t="shared" si="74"/>
        <v>268742.63896421273</v>
      </c>
      <c r="J758" s="27">
        <f t="shared" si="75"/>
        <v>0.90620795257138131</v>
      </c>
    </row>
    <row r="759" spans="2:10" hidden="1" outlineLevel="1" x14ac:dyDescent="0.25">
      <c r="B759" s="29">
        <f>IF('RECAUDO 2015'!B711=5,'RECAUDO 2015'!A711,0)</f>
        <v>526011</v>
      </c>
      <c r="C759" s="30" t="str">
        <f>VLOOKUP(B759,'RECAUDO 2015'!$A$10:$D$854,3,FALSE)</f>
        <v xml:space="preserve">CALIFORNIA                                        </v>
      </c>
      <c r="D759" s="31">
        <f>IFERROR(VLOOKUP(B759,'RECAUDO 2014'!$A$10:$E$860,4,FALSE),0)</f>
        <v>400600</v>
      </c>
      <c r="E759" s="31">
        <f>VLOOKUP(B759,'RECAUDO 2015'!$A$10:$D$854,4,FALSE)</f>
        <v>465500</v>
      </c>
      <c r="F759" s="31">
        <f t="shared" si="71"/>
        <v>454479.26102117973</v>
      </c>
      <c r="G759" s="31">
        <f t="shared" si="72"/>
        <v>64900</v>
      </c>
      <c r="H759" s="32">
        <f t="shared" si="73"/>
        <v>0.16200698951572634</v>
      </c>
      <c r="I759" s="31">
        <f t="shared" si="74"/>
        <v>11020.738978820271</v>
      </c>
      <c r="J759" s="32">
        <f t="shared" si="75"/>
        <v>2.4249157055170167E-2</v>
      </c>
    </row>
    <row r="760" spans="2:10" hidden="1" outlineLevel="1" x14ac:dyDescent="0.25">
      <c r="B760" s="24">
        <f>IF('RECAUDO 2015'!B712=5,'RECAUDO 2015'!A712,0)</f>
        <v>525026</v>
      </c>
      <c r="C760" s="25" t="str">
        <f>VLOOKUP(B760,'RECAUDO 2015'!$A$10:$D$854,3,FALSE)</f>
        <v xml:space="preserve">RAGONVALIA                                        </v>
      </c>
      <c r="D760" s="26">
        <f>IFERROR(VLOOKUP(B760,'RECAUDO 2014'!$A$10:$E$860,4,FALSE),0)</f>
        <v>0</v>
      </c>
      <c r="E760" s="26">
        <f>VLOOKUP(B760,'RECAUDO 2015'!$A$10:$D$854,4,FALSE)</f>
        <v>464700</v>
      </c>
      <c r="F760" s="26">
        <f t="shared" si="71"/>
        <v>0</v>
      </c>
      <c r="G760" s="26">
        <f t="shared" si="72"/>
        <v>464700</v>
      </c>
      <c r="H760" s="27">
        <f t="shared" si="73"/>
        <v>1</v>
      </c>
      <c r="I760" s="26">
        <f t="shared" si="74"/>
        <v>464700</v>
      </c>
      <c r="J760" s="27">
        <f t="shared" si="75"/>
        <v>1</v>
      </c>
    </row>
    <row r="761" spans="2:10" hidden="1" outlineLevel="1" x14ac:dyDescent="0.25">
      <c r="B761" s="29">
        <f>IF('RECAUDO 2015'!B713=5,'RECAUDO 2015'!A713,0)</f>
        <v>526083</v>
      </c>
      <c r="C761" s="30" t="str">
        <f>VLOOKUP(B761,'RECAUDO 2015'!$A$10:$D$854,3,FALSE)</f>
        <v xml:space="preserve">VALLE DE SAN JOSE                                 </v>
      </c>
      <c r="D761" s="31">
        <f>IFERROR(VLOOKUP(B761,'RECAUDO 2014'!$A$10:$E$860,4,FALSE),0)</f>
        <v>0</v>
      </c>
      <c r="E761" s="31">
        <f>VLOOKUP(B761,'RECAUDO 2015'!$A$10:$D$854,4,FALSE)</f>
        <v>450000</v>
      </c>
      <c r="F761" s="31">
        <f t="shared" si="71"/>
        <v>0</v>
      </c>
      <c r="G761" s="31">
        <f t="shared" si="72"/>
        <v>450000</v>
      </c>
      <c r="H761" s="32">
        <f t="shared" si="73"/>
        <v>1</v>
      </c>
      <c r="I761" s="31">
        <f t="shared" si="74"/>
        <v>450000</v>
      </c>
      <c r="J761" s="32">
        <f t="shared" si="75"/>
        <v>1</v>
      </c>
    </row>
    <row r="762" spans="2:10" hidden="1" outlineLevel="1" x14ac:dyDescent="0.25">
      <c r="B762" s="24">
        <f>IF('RECAUDO 2015'!B714=5,'RECAUDO 2015'!A714,0)</f>
        <v>525017</v>
      </c>
      <c r="C762" s="25" t="str">
        <f>VLOOKUP(B762,'RECAUDO 2015'!$A$10:$D$854,3,FALSE)</f>
        <v xml:space="preserve">HERRAN                                            </v>
      </c>
      <c r="D762" s="26">
        <f>IFERROR(VLOOKUP(B762,'RECAUDO 2014'!$A$10:$E$860,4,FALSE),0)</f>
        <v>0</v>
      </c>
      <c r="E762" s="26">
        <f>VLOOKUP(B762,'RECAUDO 2015'!$A$10:$D$854,4,FALSE)</f>
        <v>414900</v>
      </c>
      <c r="F762" s="26">
        <f t="shared" si="71"/>
        <v>0</v>
      </c>
      <c r="G762" s="26">
        <f t="shared" si="72"/>
        <v>414900</v>
      </c>
      <c r="H762" s="27">
        <f t="shared" si="73"/>
        <v>1</v>
      </c>
      <c r="I762" s="26">
        <f t="shared" si="74"/>
        <v>414900</v>
      </c>
      <c r="J762" s="27">
        <f t="shared" si="75"/>
        <v>1</v>
      </c>
    </row>
    <row r="763" spans="2:10" hidden="1" outlineLevel="1" x14ac:dyDescent="0.25">
      <c r="B763" s="29">
        <f>IF('RECAUDO 2015'!B715=5,'RECAUDO 2015'!A715,0)</f>
        <v>526047</v>
      </c>
      <c r="C763" s="30" t="str">
        <f>VLOOKUP(B763,'RECAUDO 2015'!$A$10:$D$854,3,FALSE)</f>
        <v xml:space="preserve">LANDAZURRI                                        </v>
      </c>
      <c r="D763" s="31">
        <f>IFERROR(VLOOKUP(B763,'RECAUDO 2014'!$A$10:$E$860,4,FALSE),0)</f>
        <v>315500</v>
      </c>
      <c r="E763" s="31">
        <f>VLOOKUP(B763,'RECAUDO 2015'!$A$10:$D$854,4,FALSE)</f>
        <v>411800</v>
      </c>
      <c r="F763" s="31">
        <f t="shared" ref="F763:F837" si="76">D763*(1+$K$11)</f>
        <v>357933.61670539743</v>
      </c>
      <c r="G763" s="31">
        <f t="shared" ref="G763:G837" si="77">E763-D763</f>
        <v>96300</v>
      </c>
      <c r="H763" s="32">
        <f t="shared" ref="H763:H837" si="78">IF(AND(D763=0,E763&gt;0),100%,IFERROR(E763/D763-1,0%))</f>
        <v>0.30522979397781302</v>
      </c>
      <c r="I763" s="31">
        <f t="shared" ref="I763:I837" si="79">E763-F763</f>
        <v>53866.383294602565</v>
      </c>
      <c r="J763" s="32">
        <f t="shared" ref="J763:J837" si="80">IF(AND(F763=0,E763&gt;0),100%,IFERROR(E763/F763-1,0%))</f>
        <v>0.15049266338941858</v>
      </c>
    </row>
    <row r="764" spans="2:10" hidden="1" outlineLevel="1" x14ac:dyDescent="0.25">
      <c r="B764" s="24">
        <f>IF('RECAUDO 2015'!B716=5,'RECAUDO 2015'!A716,0)</f>
        <v>525030</v>
      </c>
      <c r="C764" s="25" t="str">
        <f>VLOOKUP(B764,'RECAUDO 2015'!$A$10:$D$854,3,FALSE)</f>
        <v xml:space="preserve">SANTIAGO                                          </v>
      </c>
      <c r="D764" s="26">
        <f>IFERROR(VLOOKUP(B764,'RECAUDO 2014'!$A$10:$E$860,4,FALSE),0)</f>
        <v>40700</v>
      </c>
      <c r="E764" s="26">
        <f>VLOOKUP(B764,'RECAUDO 2015'!$A$10:$D$854,4,FALSE)</f>
        <v>312400</v>
      </c>
      <c r="F764" s="26">
        <f t="shared" si="76"/>
        <v>46174.003803200241</v>
      </c>
      <c r="G764" s="26">
        <f t="shared" si="77"/>
        <v>271700</v>
      </c>
      <c r="H764" s="27">
        <f t="shared" si="78"/>
        <v>6.6756756756756754</v>
      </c>
      <c r="I764" s="26">
        <f t="shared" si="79"/>
        <v>266225.99619679974</v>
      </c>
      <c r="J764" s="27">
        <f t="shared" si="80"/>
        <v>5.7657117483571589</v>
      </c>
    </row>
    <row r="765" spans="2:10" hidden="1" outlineLevel="1" x14ac:dyDescent="0.25">
      <c r="B765" s="29">
        <f>IF('RECAUDO 2015'!B717=5,'RECAUDO 2015'!A717,0)</f>
        <v>526058</v>
      </c>
      <c r="C765" s="30" t="str">
        <f>VLOOKUP(B765,'RECAUDO 2015'!$A$10:$D$854,3,FALSE)</f>
        <v xml:space="preserve">PALMA                                             </v>
      </c>
      <c r="D765" s="31">
        <f>IFERROR(VLOOKUP(B765,'RECAUDO 2014'!$A$10:$E$860,4,FALSE),0)</f>
        <v>63600</v>
      </c>
      <c r="E765" s="31">
        <f>VLOOKUP(B765,'RECAUDO 2015'!$A$10:$D$854,4,FALSE)</f>
        <v>245800</v>
      </c>
      <c r="F765" s="31">
        <f t="shared" si="76"/>
        <v>72153.971545050008</v>
      </c>
      <c r="G765" s="31">
        <f t="shared" si="77"/>
        <v>182200</v>
      </c>
      <c r="H765" s="32">
        <f t="shared" si="78"/>
        <v>2.8647798742138364</v>
      </c>
      <c r="I765" s="31">
        <f t="shared" si="79"/>
        <v>173646.02845494999</v>
      </c>
      <c r="J765" s="32">
        <f t="shared" si="80"/>
        <v>2.406603887999879</v>
      </c>
    </row>
    <row r="766" spans="2:10" hidden="1" outlineLevel="1" x14ac:dyDescent="0.25">
      <c r="B766" s="24">
        <f>IF('RECAUDO 2015'!B718=5,'RECAUDO 2015'!A718,0)</f>
        <v>526042</v>
      </c>
      <c r="C766" s="25" t="str">
        <f>VLOOKUP(B766,'RECAUDO 2015'!$A$10:$D$854,3,FALSE)</f>
        <v xml:space="preserve">HATO                                              </v>
      </c>
      <c r="D766" s="26">
        <f>IFERROR(VLOOKUP(B766,'RECAUDO 2014'!$A$10:$E$860,4,FALSE),0)</f>
        <v>0</v>
      </c>
      <c r="E766" s="26">
        <f>VLOOKUP(B766,'RECAUDO 2015'!$A$10:$D$854,4,FALSE)</f>
        <v>195600</v>
      </c>
      <c r="F766" s="26">
        <f t="shared" si="76"/>
        <v>0</v>
      </c>
      <c r="G766" s="26">
        <f t="shared" si="77"/>
        <v>195600</v>
      </c>
      <c r="H766" s="27">
        <f t="shared" si="78"/>
        <v>1</v>
      </c>
      <c r="I766" s="26">
        <f t="shared" si="79"/>
        <v>195600</v>
      </c>
      <c r="J766" s="27">
        <f t="shared" si="80"/>
        <v>1</v>
      </c>
    </row>
    <row r="767" spans="2:10" hidden="1" outlineLevel="1" x14ac:dyDescent="0.25">
      <c r="B767" s="29">
        <f>IF('RECAUDO 2015'!B719=5,'RECAUDO 2015'!A719,0)</f>
        <v>526038</v>
      </c>
      <c r="C767" s="30" t="str">
        <f>VLOOKUP(B767,'RECAUDO 2015'!$A$10:$D$854,3,FALSE)</f>
        <v xml:space="preserve">GUADALUPE                                         </v>
      </c>
      <c r="D767" s="31">
        <f>IFERROR(VLOOKUP(B767,'RECAUDO 2014'!$A$10:$E$860,4,FALSE),0)</f>
        <v>84100</v>
      </c>
      <c r="E767" s="31">
        <f>VLOOKUP(B767,'RECAUDO 2015'!$A$10:$D$854,4,FALSE)</f>
        <v>179500</v>
      </c>
      <c r="F767" s="31">
        <f t="shared" si="76"/>
        <v>95411.147907841281</v>
      </c>
      <c r="G767" s="31">
        <f t="shared" si="77"/>
        <v>95400</v>
      </c>
      <c r="H767" s="32">
        <f t="shared" si="78"/>
        <v>1.1343638525564805</v>
      </c>
      <c r="I767" s="31">
        <f t="shared" si="79"/>
        <v>84088.852092158719</v>
      </c>
      <c r="J767" s="32">
        <f t="shared" si="80"/>
        <v>0.8813315208552055</v>
      </c>
    </row>
    <row r="768" spans="2:10" hidden="1" outlineLevel="1" x14ac:dyDescent="0.25">
      <c r="B768" s="24">
        <f>IF('RECAUDO 2015'!B720=5,'RECAUDO 2015'!A720,0)</f>
        <v>526035</v>
      </c>
      <c r="C768" s="25" t="str">
        <f>VLOOKUP(B768,'RECAUDO 2015'!$A$10:$D$854,3,FALSE)</f>
        <v xml:space="preserve">GAMBITA                                           </v>
      </c>
      <c r="D768" s="26">
        <f>IFERROR(VLOOKUP(B768,'RECAUDO 2014'!$A$10:$E$860,4,FALSE),0)</f>
        <v>457400</v>
      </c>
      <c r="E768" s="26">
        <f>VLOOKUP(B768,'RECAUDO 2015'!$A$10:$D$854,4,FALSE)</f>
        <v>163700</v>
      </c>
      <c r="F768" s="26">
        <f t="shared" si="76"/>
        <v>518918.65699223068</v>
      </c>
      <c r="G768" s="26">
        <f t="shared" si="77"/>
        <v>-293700</v>
      </c>
      <c r="H768" s="27">
        <f t="shared" si="78"/>
        <v>-0.64210756449497164</v>
      </c>
      <c r="I768" s="26">
        <f t="shared" si="79"/>
        <v>-355218.65699223068</v>
      </c>
      <c r="J768" s="27">
        <f t="shared" si="80"/>
        <v>-0.6845362991015933</v>
      </c>
    </row>
    <row r="769" spans="2:11" hidden="1" outlineLevel="1" x14ac:dyDescent="0.25">
      <c r="B769" s="29">
        <f>IF('RECAUDO 2015'!B721=5,'RECAUDO 2015'!A721,0)</f>
        <v>525010</v>
      </c>
      <c r="C769" s="30" t="str">
        <f>VLOOKUP(B769,'RECAUDO 2015'!$A$10:$D$854,3,FALSE)</f>
        <v xml:space="preserve">CONVENCION                                        </v>
      </c>
      <c r="D769" s="31">
        <f>IFERROR(VLOOKUP(B769,'RECAUDO 2014'!$A$10:$E$860,4,FALSE),0)</f>
        <v>478500</v>
      </c>
      <c r="E769" s="31">
        <f>VLOOKUP(B769,'RECAUDO 2015'!$A$10:$D$854,4,FALSE)</f>
        <v>162200</v>
      </c>
      <c r="F769" s="31">
        <f t="shared" si="76"/>
        <v>542856.53119978658</v>
      </c>
      <c r="G769" s="31">
        <f t="shared" si="77"/>
        <v>-316300</v>
      </c>
      <c r="H769" s="32">
        <f t="shared" si="78"/>
        <v>-0.66102403343782656</v>
      </c>
      <c r="I769" s="31">
        <f t="shared" si="79"/>
        <v>-380656.53119978658</v>
      </c>
      <c r="J769" s="32">
        <f t="shared" si="80"/>
        <v>-0.7012101896581846</v>
      </c>
    </row>
    <row r="770" spans="2:11" hidden="1" outlineLevel="1" x14ac:dyDescent="0.25">
      <c r="B770" s="24">
        <f>IF('RECAUDO 2015'!B722=5,'RECAUDO 2015'!A722,0)</f>
        <v>526060</v>
      </c>
      <c r="C770" s="25" t="str">
        <f>VLOOKUP(B770,'RECAUDO 2015'!$A$10:$D$854,3,FALSE)</f>
        <v xml:space="preserve">PARAMO                                            </v>
      </c>
      <c r="D770" s="26">
        <f>IFERROR(VLOOKUP(B770,'RECAUDO 2014'!$A$10:$E$860,4,FALSE),0)</f>
        <v>49700</v>
      </c>
      <c r="E770" s="26">
        <f>VLOOKUP(B770,'RECAUDO 2015'!$A$10:$D$854,4,FALSE)</f>
        <v>128900</v>
      </c>
      <c r="F770" s="26">
        <f t="shared" si="76"/>
        <v>56384.471474669575</v>
      </c>
      <c r="G770" s="26">
        <f t="shared" si="77"/>
        <v>79200</v>
      </c>
      <c r="H770" s="27">
        <f t="shared" si="78"/>
        <v>1.5935613682092553</v>
      </c>
      <c r="I770" s="26">
        <f t="shared" si="79"/>
        <v>72515.528525330417</v>
      </c>
      <c r="J770" s="27">
        <f t="shared" si="80"/>
        <v>1.286090418669751</v>
      </c>
    </row>
    <row r="771" spans="2:11" hidden="1" outlineLevel="1" x14ac:dyDescent="0.25">
      <c r="B771" s="29">
        <f>IF('RECAUDO 2015'!B723=5,'RECAUDO 2015'!A723,0)</f>
        <v>526065</v>
      </c>
      <c r="C771" s="30" t="str">
        <f>VLOOKUP(B771,'RECAUDO 2015'!$A$10:$D$854,3,FALSE)</f>
        <v xml:space="preserve">PUERTO PARRA                                      </v>
      </c>
      <c r="D771" s="31">
        <f>IFERROR(VLOOKUP(B771,'RECAUDO 2014'!$A$10:$E$860,4,FALSE),0)</f>
        <v>411700</v>
      </c>
      <c r="E771" s="31">
        <f>VLOOKUP(B771,'RECAUDO 2015'!$A$10:$D$854,4,FALSE)</f>
        <v>122400</v>
      </c>
      <c r="F771" s="31">
        <f t="shared" si="76"/>
        <v>467072.17114932527</v>
      </c>
      <c r="G771" s="31">
        <f t="shared" si="77"/>
        <v>-289300</v>
      </c>
      <c r="H771" s="32">
        <f t="shared" si="78"/>
        <v>-0.70269613796453734</v>
      </c>
      <c r="I771" s="31">
        <f t="shared" si="79"/>
        <v>-344672.17114932527</v>
      </c>
      <c r="J771" s="32">
        <f t="shared" si="80"/>
        <v>-0.73794199791691695</v>
      </c>
    </row>
    <row r="772" spans="2:11" hidden="1" outlineLevel="1" x14ac:dyDescent="0.25">
      <c r="B772" s="24">
        <f>IF('RECAUDO 2015'!B724=5,'RECAUDO 2015'!A724,0)</f>
        <v>525044</v>
      </c>
      <c r="C772" s="25" t="e">
        <f>VLOOKUP(B772,'RECAUDO 2015'!$A$10:$D$854,3,FALSE)</f>
        <v>#N/A</v>
      </c>
      <c r="D772" s="26">
        <f>IFERROR(VLOOKUP(B772,'RECAUDO 2014'!$A$10:$E$860,4,FALSE),0)</f>
        <v>0</v>
      </c>
      <c r="E772" s="26">
        <f>VLOOKUP(B772,'RECAUDO 2015'!$A$10:$D$854,4,FALSE)</f>
        <v>91700</v>
      </c>
      <c r="F772" s="26">
        <f t="shared" si="76"/>
        <v>0</v>
      </c>
      <c r="G772" s="26">
        <f t="shared" si="77"/>
        <v>91700</v>
      </c>
      <c r="H772" s="27">
        <f t="shared" si="78"/>
        <v>1</v>
      </c>
      <c r="I772" s="26">
        <f t="shared" si="79"/>
        <v>91700</v>
      </c>
      <c r="J772" s="27">
        <f t="shared" si="80"/>
        <v>1</v>
      </c>
    </row>
    <row r="773" spans="2:11" hidden="1" outlineLevel="1" x14ac:dyDescent="0.25">
      <c r="B773" s="29">
        <f>IF('RECAUDO 2015'!B725=5,'RECAUDO 2015'!A725,0)</f>
        <v>525021</v>
      </c>
      <c r="C773" s="30" t="str">
        <f>VLOOKUP(B773,'RECAUDO 2015'!$A$10:$D$854,3,FALSE)</f>
        <v xml:space="preserve">LOURDES                                           </v>
      </c>
      <c r="D773" s="31">
        <f>IFERROR(VLOOKUP(B773,'RECAUDO 2014'!$A$10:$E$860,4,FALSE),0)</f>
        <v>507600</v>
      </c>
      <c r="E773" s="31">
        <f>VLOOKUP(B773,'RECAUDO 2015'!$A$10:$D$854,4,FALSE)</f>
        <v>52300</v>
      </c>
      <c r="F773" s="31">
        <f t="shared" si="76"/>
        <v>575870.37667087081</v>
      </c>
      <c r="G773" s="31">
        <f t="shared" si="77"/>
        <v>-455300</v>
      </c>
      <c r="H773" s="32">
        <f t="shared" si="78"/>
        <v>-0.89696611505122148</v>
      </c>
      <c r="I773" s="31">
        <f t="shared" si="79"/>
        <v>-523570.37667087081</v>
      </c>
      <c r="J773" s="32">
        <f t="shared" si="80"/>
        <v>-0.90918095092449736</v>
      </c>
    </row>
    <row r="774" spans="2:11" hidden="1" outlineLevel="1" x14ac:dyDescent="0.25">
      <c r="B774" s="24">
        <f>IF('RECAUDO 2015'!B726=5,'RECAUDO 2015'!A726,0)</f>
        <v>526023</v>
      </c>
      <c r="C774" s="25" t="str">
        <f>VLOOKUP(B774,'RECAUDO 2015'!$A$10:$D$854,3,FALSE)</f>
        <v xml:space="preserve">CONTRATACION                                      </v>
      </c>
      <c r="D774" s="26">
        <f>IFERROR(VLOOKUP(B774,'RECAUDO 2014'!$A$10:$E$860,4,FALSE),0)</f>
        <v>115100</v>
      </c>
      <c r="E774" s="26">
        <f>VLOOKUP(B774,'RECAUDO 2015'!$A$10:$D$854,4,FALSE)</f>
        <v>43500</v>
      </c>
      <c r="F774" s="26">
        <f t="shared" si="76"/>
        <v>130580.53655401345</v>
      </c>
      <c r="G774" s="26">
        <f t="shared" si="77"/>
        <v>-71600</v>
      </c>
      <c r="H774" s="27">
        <f t="shared" si="78"/>
        <v>-0.62206776715899226</v>
      </c>
      <c r="I774" s="26">
        <f t="shared" si="79"/>
        <v>-87080.536554013452</v>
      </c>
      <c r="J774" s="27">
        <f t="shared" si="80"/>
        <v>-0.66687225257336402</v>
      </c>
    </row>
    <row r="775" spans="2:11" ht="15.75" hidden="1" outlineLevel="1" thickBot="1" x14ac:dyDescent="0.3">
      <c r="B775" s="38">
        <f>IF('RECAUDO 2015'!B727=5,'RECAUDO 2015'!A727,0)</f>
        <v>526002</v>
      </c>
      <c r="C775" s="39" t="str">
        <f>VLOOKUP(B775,'RECAUDO 2015'!$A$10:$D$854,3,FALSE)</f>
        <v xml:space="preserve">AGUADA                                            </v>
      </c>
      <c r="D775" s="40">
        <f>IFERROR(VLOOKUP(B775,'RECAUDO 2014'!$A$10:$E$860,4,FALSE),0)</f>
        <v>0</v>
      </c>
      <c r="E775" s="40">
        <f>VLOOKUP(B775,'RECAUDO 2015'!$A$10:$D$854,4,FALSE)</f>
        <v>-8650</v>
      </c>
      <c r="F775" s="40">
        <f t="shared" si="76"/>
        <v>0</v>
      </c>
      <c r="G775" s="40">
        <f t="shared" si="77"/>
        <v>-8650</v>
      </c>
      <c r="H775" s="41">
        <f t="shared" si="78"/>
        <v>0</v>
      </c>
      <c r="I775" s="40">
        <f t="shared" si="79"/>
        <v>-8650</v>
      </c>
      <c r="J775" s="41">
        <f t="shared" si="80"/>
        <v>0</v>
      </c>
    </row>
    <row r="776" spans="2:11" hidden="1" outlineLevel="1" x14ac:dyDescent="0.25">
      <c r="B776" s="42">
        <f>IF('RECAUDO 2014'!E707='RECAUDO 2014'!A707,0,'RECAUDO 2014'!A707)</f>
        <v>530007</v>
      </c>
      <c r="C776" s="43" t="str">
        <f>VLOOKUP(B776,'RECAUDO 2014'!$A$10:$E$860,3,FALSE)</f>
        <v>COTELCO ARAUCA</v>
      </c>
      <c r="D776" s="44">
        <f>IFERROR(VLOOKUP(B776,'RECAUDO 2014'!$A$10:$E$860,4,FALSE),0)</f>
        <v>760400</v>
      </c>
      <c r="E776" s="44">
        <v>0</v>
      </c>
      <c r="F776" s="44">
        <f t="shared" ref="F776:F783" si="81">D776*(1+$K$11)</f>
        <v>862671.06859836518</v>
      </c>
      <c r="G776" s="44">
        <f t="shared" ref="G776:G783" si="82">E776-D776</f>
        <v>-760400</v>
      </c>
      <c r="H776" s="45">
        <f t="shared" ref="H776:H783" si="83">IF(AND(D776=0,E776&gt;0),100%,IFERROR(E776/D776-1,0%))</f>
        <v>-1</v>
      </c>
      <c r="I776" s="44">
        <f t="shared" ref="I776:I783" si="84">E776-F776</f>
        <v>-862671.06859836518</v>
      </c>
      <c r="J776" s="45">
        <f t="shared" ref="J776:J783" si="85">IF(AND(F776=0,E776&gt;0),100%,IFERROR(E776/F776-1,0%))</f>
        <v>-1</v>
      </c>
    </row>
    <row r="777" spans="2:11" hidden="1" outlineLevel="1" x14ac:dyDescent="0.25">
      <c r="B777" s="29">
        <f>IF('RECAUDO 2014'!E723='RECAUDO 2014'!A723,0,'RECAUDO 2014'!A723)</f>
        <v>526040</v>
      </c>
      <c r="C777" s="30" t="str">
        <f>VLOOKUP(B777,'RECAUDO 2014'!$A$10:$E$860,3,FALSE)</f>
        <v>GUAVATA</v>
      </c>
      <c r="D777" s="31">
        <f>IFERROR(VLOOKUP(B777,'RECAUDO 2014'!$A$10:$E$860,4,FALSE),0)</f>
        <v>163600</v>
      </c>
      <c r="E777" s="31">
        <v>0</v>
      </c>
      <c r="F777" s="31">
        <f t="shared" si="81"/>
        <v>185603.61233915377</v>
      </c>
      <c r="G777" s="31">
        <f t="shared" si="82"/>
        <v>-163600</v>
      </c>
      <c r="H777" s="32">
        <f t="shared" si="83"/>
        <v>-1</v>
      </c>
      <c r="I777" s="31">
        <f t="shared" si="84"/>
        <v>-185603.61233915377</v>
      </c>
      <c r="J777" s="32">
        <f t="shared" si="85"/>
        <v>-1</v>
      </c>
    </row>
    <row r="778" spans="2:11" hidden="1" outlineLevel="1" x14ac:dyDescent="0.25">
      <c r="B778" s="24">
        <f>IF('RECAUDO 2014'!E725='RECAUDO 2014'!A725,0,'RECAUDO 2014'!A725)</f>
        <v>526021</v>
      </c>
      <c r="C778" s="25" t="str">
        <f>VLOOKUP(B778,'RECAUDO 2014'!$A$10:$E$860,3,FALSE)</f>
        <v>CONCEPCION</v>
      </c>
      <c r="D778" s="46">
        <f>IFERROR(VLOOKUP(B778,'RECAUDO 2014'!$A$10:$E$860,4,FALSE),0)</f>
        <v>95800</v>
      </c>
      <c r="E778" s="46">
        <v>0</v>
      </c>
      <c r="F778" s="46">
        <f t="shared" si="81"/>
        <v>108684.75588075141</v>
      </c>
      <c r="G778" s="46">
        <f t="shared" si="82"/>
        <v>-95800</v>
      </c>
      <c r="H778" s="47">
        <f t="shared" si="83"/>
        <v>-1</v>
      </c>
      <c r="I778" s="46">
        <f t="shared" si="84"/>
        <v>-108684.75588075141</v>
      </c>
      <c r="J778" s="47">
        <f t="shared" si="85"/>
        <v>-1</v>
      </c>
    </row>
    <row r="779" spans="2:11" hidden="1" outlineLevel="1" x14ac:dyDescent="0.25">
      <c r="B779" s="29">
        <f>IF('RECAUDO 2014'!E726='RECAUDO 2014'!A726,0,'RECAUDO 2014'!A726)</f>
        <v>530004</v>
      </c>
      <c r="C779" s="30" t="str">
        <f>VLOOKUP(B779,'RECAUDO 2014'!$A$10:$E$860,3,FALSE)</f>
        <v>PUERTO RONDON</v>
      </c>
      <c r="D779" s="31">
        <f>IFERROR(VLOOKUP(B779,'RECAUDO 2014'!$A$10:$E$860,4,FALSE),0)</f>
        <v>84400</v>
      </c>
      <c r="E779" s="31">
        <v>0</v>
      </c>
      <c r="F779" s="31">
        <f t="shared" si="81"/>
        <v>95751.496830223594</v>
      </c>
      <c r="G779" s="31">
        <f t="shared" si="82"/>
        <v>-84400</v>
      </c>
      <c r="H779" s="32">
        <f t="shared" si="83"/>
        <v>-1</v>
      </c>
      <c r="I779" s="31">
        <f t="shared" si="84"/>
        <v>-95751.496830223594</v>
      </c>
      <c r="J779" s="32">
        <f t="shared" si="85"/>
        <v>-1</v>
      </c>
    </row>
    <row r="780" spans="2:11" hidden="1" outlineLevel="1" x14ac:dyDescent="0.25">
      <c r="B780" s="24">
        <f>IF('RECAUDO 2014'!E727='RECAUDO 2014'!A727,0,'RECAUDO 2014'!A727)</f>
        <v>525019</v>
      </c>
      <c r="C780" s="25" t="str">
        <f>VLOOKUP(B780,'RECAUDO 2014'!$A$10:$E$860,3,FALSE)</f>
        <v>LABATECA</v>
      </c>
      <c r="D780" s="46">
        <f>IFERROR(VLOOKUP(B780,'RECAUDO 2014'!$A$10:$E$860,4,FALSE),0)</f>
        <v>84300</v>
      </c>
      <c r="E780" s="46">
        <v>0</v>
      </c>
      <c r="F780" s="46">
        <f t="shared" si="81"/>
        <v>95638.04718942949</v>
      </c>
      <c r="G780" s="46">
        <f t="shared" si="82"/>
        <v>-84300</v>
      </c>
      <c r="H780" s="47">
        <f t="shared" si="83"/>
        <v>-1</v>
      </c>
      <c r="I780" s="46">
        <f t="shared" si="84"/>
        <v>-95638.04718942949</v>
      </c>
      <c r="J780" s="47">
        <f t="shared" si="85"/>
        <v>-1</v>
      </c>
    </row>
    <row r="781" spans="2:11" hidden="1" outlineLevel="1" x14ac:dyDescent="0.25">
      <c r="B781" s="29">
        <f>IF('RECAUDO 2014'!E728='RECAUDO 2014'!A728,0,'RECAUDO 2014'!A728)</f>
        <v>526052</v>
      </c>
      <c r="C781" s="30" t="str">
        <f>VLOOKUP(B781,'RECAUDO 2014'!$A$10:$E$860,3,FALSE)</f>
        <v>MATANZA</v>
      </c>
      <c r="D781" s="31">
        <f>IFERROR(VLOOKUP(B781,'RECAUDO 2014'!$A$10:$E$860,4,FALSE),0)</f>
        <v>84300</v>
      </c>
      <c r="E781" s="31">
        <v>0</v>
      </c>
      <c r="F781" s="31">
        <f t="shared" si="81"/>
        <v>95638.04718942949</v>
      </c>
      <c r="G781" s="31">
        <f t="shared" si="82"/>
        <v>-84300</v>
      </c>
      <c r="H781" s="32">
        <f t="shared" si="83"/>
        <v>-1</v>
      </c>
      <c r="I781" s="31">
        <f t="shared" si="84"/>
        <v>-95638.04718942949</v>
      </c>
      <c r="J781" s="32">
        <f t="shared" si="85"/>
        <v>-1</v>
      </c>
    </row>
    <row r="782" spans="2:11" hidden="1" outlineLevel="1" x14ac:dyDescent="0.25">
      <c r="B782" s="24">
        <f>IF('RECAUDO 2014'!E731='RECAUDO 2014'!A731,0,'RECAUDO 2014'!A731)</f>
        <v>526082</v>
      </c>
      <c r="C782" s="25" t="str">
        <f>VLOOKUP(B782,'RECAUDO 2014'!$A$10:$E$860,3,FALSE)</f>
        <v>TONA</v>
      </c>
      <c r="D782" s="46">
        <f>IFERROR(VLOOKUP(B782,'RECAUDO 2014'!$A$10:$E$860,4,FALSE),0)</f>
        <v>61300</v>
      </c>
      <c r="E782" s="46">
        <v>0</v>
      </c>
      <c r="F782" s="46">
        <f t="shared" si="81"/>
        <v>69544.629806785611</v>
      </c>
      <c r="G782" s="46">
        <f t="shared" si="82"/>
        <v>-61300</v>
      </c>
      <c r="H782" s="47">
        <f t="shared" si="83"/>
        <v>-1</v>
      </c>
      <c r="I782" s="46">
        <f t="shared" si="84"/>
        <v>-69544.629806785611</v>
      </c>
      <c r="J782" s="47">
        <f t="shared" si="85"/>
        <v>-1</v>
      </c>
    </row>
    <row r="783" spans="2:11" ht="15.75" hidden="1" outlineLevel="1" thickBot="1" x14ac:dyDescent="0.3">
      <c r="B783" s="38">
        <f>IF('RECAUDO 2014'!E734='RECAUDO 2014'!A734,0,'RECAUDO 2014'!A734)</f>
        <v>526013</v>
      </c>
      <c r="C783" s="39" t="str">
        <f>VLOOKUP(B783,'RECAUDO 2014'!$A$10:$E$860,3,FALSE)</f>
        <v>CARCASI</v>
      </c>
      <c r="D783" s="40">
        <f>IFERROR(VLOOKUP(B783,'RECAUDO 2014'!$A$10:$E$860,4,FALSE),0)</f>
        <v>28900</v>
      </c>
      <c r="E783" s="40">
        <v>0</v>
      </c>
      <c r="F783" s="40">
        <f t="shared" si="81"/>
        <v>32786.94618949599</v>
      </c>
      <c r="G783" s="40">
        <f t="shared" si="82"/>
        <v>-28900</v>
      </c>
      <c r="H783" s="41">
        <f t="shared" si="83"/>
        <v>-1</v>
      </c>
      <c r="I783" s="40">
        <f t="shared" si="84"/>
        <v>-32786.94618949599</v>
      </c>
      <c r="J783" s="41">
        <f t="shared" si="85"/>
        <v>-1</v>
      </c>
    </row>
    <row r="784" spans="2:11" s="6" customFormat="1" collapsed="1" x14ac:dyDescent="0.25">
      <c r="C784" s="19"/>
      <c r="D784" s="20"/>
      <c r="E784" s="20"/>
      <c r="F784" s="20"/>
      <c r="G784" s="20"/>
      <c r="H784" s="20"/>
      <c r="I784" s="20"/>
      <c r="J784" s="20"/>
      <c r="K784" s="9"/>
    </row>
    <row r="785" spans="1:11" customFormat="1" ht="21" x14ac:dyDescent="0.25">
      <c r="A785" s="13"/>
      <c r="B785" s="13"/>
      <c r="C785" s="14" t="s">
        <v>1674</v>
      </c>
      <c r="D785" s="15">
        <v>0</v>
      </c>
      <c r="E785" s="15">
        <v>0</v>
      </c>
      <c r="F785" s="15">
        <f>D785*(1+K785)</f>
        <v>0</v>
      </c>
      <c r="G785" s="16">
        <f>E785-D785</f>
        <v>0</v>
      </c>
      <c r="H785" s="17">
        <f t="shared" ref="H785" si="86">IF(AND(D785=0,E785&gt;0),100%,IFERROR(E785/D785-1,0%))</f>
        <v>0</v>
      </c>
      <c r="I785" s="16">
        <f>E785-F785</f>
        <v>0</v>
      </c>
      <c r="J785" s="17">
        <f>IF(AND(F785=0,E785&gt;0),100%,IFERROR(E785/F785-1,0%))</f>
        <v>0</v>
      </c>
      <c r="K785" s="18">
        <v>0.13449640794103779</v>
      </c>
    </row>
    <row r="786" spans="1:11" customFormat="1" ht="15.75" hidden="1" outlineLevel="1" thickBot="1" x14ac:dyDescent="0.3">
      <c r="B786" s="21"/>
      <c r="C786" s="22"/>
      <c r="D786" s="21"/>
      <c r="E786" s="23"/>
      <c r="F786" s="23"/>
      <c r="G786" s="21"/>
      <c r="H786" s="21"/>
      <c r="I786" s="21"/>
      <c r="J786" s="21"/>
      <c r="K786" s="2"/>
    </row>
    <row r="787" spans="1:11" hidden="1" outlineLevel="1" x14ac:dyDescent="0.25">
      <c r="B787" s="24">
        <f>IF('RECAUDO 2015'!B728=6,'RECAUDO 2015'!A728,0)</f>
        <v>628001</v>
      </c>
      <c r="C787" s="25" t="str">
        <f>VLOOKUP(B787,'RECAUDO 2015'!$A$10:$D$854,3,FALSE)</f>
        <v xml:space="preserve">IBAGUE                                            </v>
      </c>
      <c r="D787" s="26">
        <f>IFERROR(VLOOKUP(B787,'RECAUDO 2014'!$A$10:$E$860,4,FALSE),0)</f>
        <v>377551525</v>
      </c>
      <c r="E787" s="26">
        <f>VLOOKUP(B787,'RECAUDO 2015'!$A$10:$D$854,4,FALSE)</f>
        <v>487994000</v>
      </c>
      <c r="F787" s="26">
        <f t="shared" si="76"/>
        <v>428330848.92516094</v>
      </c>
      <c r="G787" s="26">
        <f t="shared" si="77"/>
        <v>110442475</v>
      </c>
      <c r="H787" s="27">
        <f t="shared" si="78"/>
        <v>0.29252292120923107</v>
      </c>
      <c r="I787" s="26">
        <f t="shared" si="79"/>
        <v>59663151.074839056</v>
      </c>
      <c r="J787" s="27">
        <f t="shared" si="80"/>
        <v>0.1392922112067243</v>
      </c>
    </row>
    <row r="788" spans="1:11" hidden="1" outlineLevel="1" x14ac:dyDescent="0.25">
      <c r="B788" s="29">
        <f>IF('RECAUDO 2015'!B729=6,'RECAUDO 2015'!A729,0)</f>
        <v>627001</v>
      </c>
      <c r="C788" s="30" t="str">
        <f>VLOOKUP(B788,'RECAUDO 2015'!$A$10:$D$854,3,FALSE)</f>
        <v xml:space="preserve">NEIVA                                             </v>
      </c>
      <c r="D788" s="31">
        <f>IFERROR(VLOOKUP(B788,'RECAUDO 2014'!$A$10:$E$860,4,FALSE),0)</f>
        <v>326530700</v>
      </c>
      <c r="E788" s="31">
        <f>VLOOKUP(B788,'RECAUDO 2015'!$A$10:$D$854,4,FALSE)</f>
        <v>354962700</v>
      </c>
      <c r="F788" s="31">
        <f t="shared" si="76"/>
        <v>370447906.2324726</v>
      </c>
      <c r="G788" s="31">
        <f t="shared" si="77"/>
        <v>28432000</v>
      </c>
      <c r="H788" s="32">
        <f t="shared" si="78"/>
        <v>8.7072976599137597E-2</v>
      </c>
      <c r="I788" s="31">
        <f t="shared" si="79"/>
        <v>-15485206.232472599</v>
      </c>
      <c r="J788" s="32">
        <f t="shared" si="80"/>
        <v>-4.1801305856902116E-2</v>
      </c>
    </row>
    <row r="789" spans="1:11" hidden="1" outlineLevel="1" x14ac:dyDescent="0.25">
      <c r="B789" s="24">
        <f>IF('RECAUDO 2015'!B730=6,'RECAUDO 2015'!A730,0)</f>
        <v>628056</v>
      </c>
      <c r="C789" s="25" t="str">
        <f>VLOOKUP(B789,'RECAUDO 2015'!$A$10:$D$854,3,FALSE)</f>
        <v xml:space="preserve">MELGAR                                            </v>
      </c>
      <c r="D789" s="26">
        <f>IFERROR(VLOOKUP(B789,'RECAUDO 2014'!$A$10:$E$860,4,FALSE),0)</f>
        <v>67499400</v>
      </c>
      <c r="E789" s="26">
        <f>VLOOKUP(B789,'RECAUDO 2015'!$A$10:$D$854,4,FALSE)</f>
        <v>93526872</v>
      </c>
      <c r="F789" s="26">
        <f t="shared" si="76"/>
        <v>76577826.838175282</v>
      </c>
      <c r="G789" s="26">
        <f t="shared" si="77"/>
        <v>26027472</v>
      </c>
      <c r="H789" s="27">
        <f t="shared" si="78"/>
        <v>0.38559560529426928</v>
      </c>
      <c r="I789" s="26">
        <f t="shared" si="79"/>
        <v>16949045.161824718</v>
      </c>
      <c r="J789" s="27">
        <f t="shared" si="80"/>
        <v>0.22133097610149655</v>
      </c>
    </row>
    <row r="790" spans="1:11" hidden="1" outlineLevel="1" x14ac:dyDescent="0.25">
      <c r="B790" s="29">
        <f>IF('RECAUDO 2015'!B731=6,'RECAUDO 2015'!A731,0)</f>
        <v>629001</v>
      </c>
      <c r="C790" s="30" t="str">
        <f>VLOOKUP(B790,'RECAUDO 2015'!$A$10:$D$854,3,FALSE)</f>
        <v xml:space="preserve">FLORENCIA                                         </v>
      </c>
      <c r="D790" s="31">
        <f>IFERROR(VLOOKUP(B790,'RECAUDO 2014'!$A$10:$E$860,4,FALSE),0)</f>
        <v>45678900</v>
      </c>
      <c r="E790" s="31">
        <f>VLOOKUP(B790,'RECAUDO 2015'!$A$10:$D$854,4,FALSE)</f>
        <v>68762900</v>
      </c>
      <c r="F790" s="31">
        <f t="shared" si="76"/>
        <v>51822547.968697868</v>
      </c>
      <c r="G790" s="31">
        <f t="shared" si="77"/>
        <v>23084000</v>
      </c>
      <c r="H790" s="32">
        <f t="shared" si="78"/>
        <v>0.50535367532930953</v>
      </c>
      <c r="I790" s="31">
        <f t="shared" si="79"/>
        <v>16940352.031302132</v>
      </c>
      <c r="J790" s="32">
        <f t="shared" si="80"/>
        <v>0.32689153072007437</v>
      </c>
    </row>
    <row r="791" spans="1:11" hidden="1" outlineLevel="1" x14ac:dyDescent="0.25">
      <c r="B791" s="24">
        <f>IF('RECAUDO 2015'!B732=6,'RECAUDO 2015'!A732,0)</f>
        <v>627025</v>
      </c>
      <c r="C791" s="25" t="str">
        <f>VLOOKUP(B791,'RECAUDO 2015'!$A$10:$D$854,3,FALSE)</f>
        <v xml:space="preserve">PITALITO                                          </v>
      </c>
      <c r="D791" s="26">
        <f>IFERROR(VLOOKUP(B791,'RECAUDO 2014'!$A$10:$E$860,4,FALSE),0)</f>
        <v>65938700</v>
      </c>
      <c r="E791" s="26">
        <f>VLOOKUP(B791,'RECAUDO 2015'!$A$10:$D$854,4,FALSE)</f>
        <v>66614800</v>
      </c>
      <c r="F791" s="26">
        <f t="shared" si="76"/>
        <v>74807218.294301704</v>
      </c>
      <c r="G791" s="26">
        <f t="shared" si="77"/>
        <v>676100</v>
      </c>
      <c r="H791" s="27">
        <f t="shared" si="78"/>
        <v>1.0253462685797521E-2</v>
      </c>
      <c r="I791" s="26">
        <f t="shared" si="79"/>
        <v>-8192418.2943017036</v>
      </c>
      <c r="J791" s="27">
        <f t="shared" si="80"/>
        <v>-0.10951374053332152</v>
      </c>
    </row>
    <row r="792" spans="1:11" hidden="1" outlineLevel="1" x14ac:dyDescent="0.25">
      <c r="B792" s="29">
        <f>IF('RECAUDO 2015'!B733=6,'RECAUDO 2015'!A733,0)</f>
        <v>627011</v>
      </c>
      <c r="C792" s="30" t="str">
        <f>VLOOKUP(B792,'RECAUDO 2015'!$A$10:$D$854,3,FALSE)</f>
        <v xml:space="preserve">GARZON                                            </v>
      </c>
      <c r="D792" s="31">
        <f>IFERROR(VLOOKUP(B792,'RECAUDO 2014'!$A$10:$E$860,4,FALSE),0)</f>
        <v>30233050</v>
      </c>
      <c r="E792" s="31">
        <f>VLOOKUP(B792,'RECAUDO 2015'!$A$10:$D$854,4,FALSE)</f>
        <v>39887600</v>
      </c>
      <c r="F792" s="31">
        <f t="shared" si="76"/>
        <v>34299286.626101792</v>
      </c>
      <c r="G792" s="31">
        <f t="shared" si="77"/>
        <v>9654550</v>
      </c>
      <c r="H792" s="32">
        <f t="shared" si="78"/>
        <v>0.31933761231499957</v>
      </c>
      <c r="I792" s="31">
        <f t="shared" si="79"/>
        <v>5588313.3738982081</v>
      </c>
      <c r="J792" s="32">
        <f t="shared" si="80"/>
        <v>0.16292797674822479</v>
      </c>
    </row>
    <row r="793" spans="1:11" hidden="1" outlineLevel="1" x14ac:dyDescent="0.25">
      <c r="B793" s="24">
        <f>IF('RECAUDO 2015'!B734=6,'RECAUDO 2015'!A734,0)</f>
        <v>628015</v>
      </c>
      <c r="C793" s="25" t="str">
        <f>VLOOKUP(B793,'RECAUDO 2015'!$A$10:$D$854,3,FALSE)</f>
        <v xml:space="preserve">EL ESPINAL                                        </v>
      </c>
      <c r="D793" s="26">
        <f>IFERROR(VLOOKUP(B793,'RECAUDO 2014'!$A$10:$E$860,4,FALSE),0)</f>
        <v>36660300</v>
      </c>
      <c r="E793" s="26">
        <f>VLOOKUP(B793,'RECAUDO 2015'!$A$10:$D$854,4,FALSE)</f>
        <v>39320100</v>
      </c>
      <c r="F793" s="26">
        <f t="shared" si="76"/>
        <v>41590978.664040826</v>
      </c>
      <c r="G793" s="26">
        <f t="shared" si="77"/>
        <v>2659800</v>
      </c>
      <c r="H793" s="27">
        <f t="shared" si="78"/>
        <v>7.2552597769248939E-2</v>
      </c>
      <c r="I793" s="26">
        <f t="shared" si="79"/>
        <v>-2270878.6640408263</v>
      </c>
      <c r="J793" s="27">
        <f t="shared" si="80"/>
        <v>-5.4600269986053607E-2</v>
      </c>
    </row>
    <row r="794" spans="1:11" hidden="1" outlineLevel="1" x14ac:dyDescent="0.25">
      <c r="B794" s="29">
        <f>IF('RECAUDO 2015'!B735=6,'RECAUDO 2015'!A735,0)</f>
        <v>633001</v>
      </c>
      <c r="C794" s="30" t="str">
        <f>VLOOKUP(B794,'RECAUDO 2015'!$A$10:$D$854,3,FALSE)</f>
        <v xml:space="preserve">MOCOA                                             </v>
      </c>
      <c r="D794" s="31">
        <f>IFERROR(VLOOKUP(B794,'RECAUDO 2014'!$A$10:$E$860,4,FALSE),0)</f>
        <v>29081000</v>
      </c>
      <c r="E794" s="31">
        <f>VLOOKUP(B794,'RECAUDO 2015'!$A$10:$D$854,4,FALSE)</f>
        <v>31428900</v>
      </c>
      <c r="F794" s="31">
        <f t="shared" si="76"/>
        <v>32992290.039333321</v>
      </c>
      <c r="G794" s="31">
        <f t="shared" si="77"/>
        <v>2347900</v>
      </c>
      <c r="H794" s="32">
        <f t="shared" si="78"/>
        <v>8.0736563391905269E-2</v>
      </c>
      <c r="I794" s="31">
        <f t="shared" si="79"/>
        <v>-1563390.0393333212</v>
      </c>
      <c r="J794" s="32">
        <f t="shared" si="80"/>
        <v>-4.7386526896721959E-2</v>
      </c>
    </row>
    <row r="795" spans="1:11" hidden="1" outlineLevel="1" x14ac:dyDescent="0.25">
      <c r="B795" s="24">
        <f>IF('RECAUDO 2015'!B736=6,'RECAUDO 2015'!A736,0)</f>
        <v>628041</v>
      </c>
      <c r="C795" s="25" t="str">
        <f>VLOOKUP(B795,'RECAUDO 2015'!$A$10:$D$854,3,FALSE)</f>
        <v xml:space="preserve">COTELCO-TOLIMA                                    </v>
      </c>
      <c r="D795" s="26">
        <f>IFERROR(VLOOKUP(B795,'RECAUDO 2014'!$A$10:$E$860,4,FALSE),0)</f>
        <v>22741400</v>
      </c>
      <c r="E795" s="26">
        <f>VLOOKUP(B795,'RECAUDO 2015'!$A$10:$D$854,4,FALSE)</f>
        <v>27612800</v>
      </c>
      <c r="F795" s="26">
        <f t="shared" si="76"/>
        <v>25800036.611550316</v>
      </c>
      <c r="G795" s="26">
        <f t="shared" si="77"/>
        <v>4871400</v>
      </c>
      <c r="H795" s="27">
        <f t="shared" si="78"/>
        <v>0.21420844802870542</v>
      </c>
      <c r="I795" s="26">
        <f t="shared" si="79"/>
        <v>1812763.3884496838</v>
      </c>
      <c r="J795" s="27">
        <f t="shared" si="80"/>
        <v>7.0262047133612837E-2</v>
      </c>
    </row>
    <row r="796" spans="1:11" hidden="1" outlineLevel="1" x14ac:dyDescent="0.25">
      <c r="B796" s="29">
        <f>IF('RECAUDO 2015'!B737=6,'RECAUDO 2015'!A737,0)</f>
        <v>631001</v>
      </c>
      <c r="C796" s="30" t="str">
        <f>VLOOKUP(B796,'RECAUDO 2015'!$A$10:$D$854,3,FALSE)</f>
        <v xml:space="preserve">LETICIA                                           </v>
      </c>
      <c r="D796" s="31">
        <f>IFERROR(VLOOKUP(B796,'RECAUDO 2014'!$A$10:$E$860,4,FALSE),0)</f>
        <v>14614500</v>
      </c>
      <c r="E796" s="31">
        <f>VLOOKUP(B796,'RECAUDO 2015'!$A$10:$D$854,4,FALSE)</f>
        <v>25577200</v>
      </c>
      <c r="F796" s="31">
        <f t="shared" si="76"/>
        <v>16580097.753854297</v>
      </c>
      <c r="G796" s="31">
        <f t="shared" si="77"/>
        <v>10962700</v>
      </c>
      <c r="H796" s="32">
        <f t="shared" si="78"/>
        <v>0.75012487597933553</v>
      </c>
      <c r="I796" s="31">
        <f t="shared" si="79"/>
        <v>8997102.2461457029</v>
      </c>
      <c r="J796" s="32">
        <f t="shared" si="80"/>
        <v>0.54264470449543567</v>
      </c>
    </row>
    <row r="797" spans="1:11" hidden="1" outlineLevel="1" x14ac:dyDescent="0.25">
      <c r="B797" s="24">
        <f>IF('RECAUDO 2015'!B738=6,'RECAUDO 2015'!A738,0)</f>
        <v>627018</v>
      </c>
      <c r="C797" s="25" t="str">
        <f>VLOOKUP(B797,'RECAUDO 2015'!$A$10:$D$854,3,FALSE)</f>
        <v xml:space="preserve">LA PLATA                                          </v>
      </c>
      <c r="D797" s="26">
        <f>IFERROR(VLOOKUP(B797,'RECAUDO 2014'!$A$10:$E$860,4,FALSE),0)</f>
        <v>18167500</v>
      </c>
      <c r="E797" s="26">
        <f>VLOOKUP(B797,'RECAUDO 2015'!$A$10:$D$854,4,FALSE)</f>
        <v>24718500</v>
      </c>
      <c r="F797" s="26">
        <f t="shared" si="76"/>
        <v>20610963.491268802</v>
      </c>
      <c r="G797" s="26">
        <f t="shared" si="77"/>
        <v>6551000</v>
      </c>
      <c r="H797" s="27">
        <f t="shared" si="78"/>
        <v>0.36058896380899963</v>
      </c>
      <c r="I797" s="26">
        <f t="shared" si="79"/>
        <v>4107536.5087311976</v>
      </c>
      <c r="J797" s="27">
        <f t="shared" si="80"/>
        <v>0.19928891293564366</v>
      </c>
    </row>
    <row r="798" spans="1:11" hidden="1" outlineLevel="1" x14ac:dyDescent="0.25">
      <c r="B798" s="29">
        <f>IF('RECAUDO 2015'!B739=6,'RECAUDO 2015'!A739,0)</f>
        <v>628052</v>
      </c>
      <c r="C798" s="30" t="str">
        <f>VLOOKUP(B798,'RECAUDO 2015'!$A$10:$D$854,3,FALSE)</f>
        <v xml:space="preserve">MARIQUITA                                         </v>
      </c>
      <c r="D798" s="31">
        <f>IFERROR(VLOOKUP(B798,'RECAUDO 2014'!$A$10:$E$860,4,FALSE),0)</f>
        <v>21881100</v>
      </c>
      <c r="E798" s="31">
        <f>VLOOKUP(B798,'RECAUDO 2015'!$A$10:$D$854,4,FALSE)</f>
        <v>24035700</v>
      </c>
      <c r="F798" s="31">
        <f t="shared" si="76"/>
        <v>24824029.351798642</v>
      </c>
      <c r="G798" s="31">
        <f t="shared" si="77"/>
        <v>2154600</v>
      </c>
      <c r="H798" s="32">
        <f t="shared" si="78"/>
        <v>9.8468541343899485E-2</v>
      </c>
      <c r="I798" s="31">
        <f t="shared" si="79"/>
        <v>-788329.35179864243</v>
      </c>
      <c r="J798" s="32">
        <f t="shared" si="80"/>
        <v>-3.1756703983333079E-2</v>
      </c>
    </row>
    <row r="799" spans="1:11" hidden="1" outlineLevel="1" x14ac:dyDescent="0.25">
      <c r="B799" s="24">
        <f>IF('RECAUDO 2015'!B740=6,'RECAUDO 2015'!A740,0)</f>
        <v>627022</v>
      </c>
      <c r="C799" s="25" t="str">
        <f>VLOOKUP(B799,'RECAUDO 2015'!$A$10:$D$854,3,FALSE)</f>
        <v xml:space="preserve">PALERMO                                           </v>
      </c>
      <c r="D799" s="26">
        <f>IFERROR(VLOOKUP(B799,'RECAUDO 2014'!$A$10:$E$860,4,FALSE),0)</f>
        <v>21603500</v>
      </c>
      <c r="E799" s="26">
        <f>VLOOKUP(B799,'RECAUDO 2015'!$A$10:$D$854,4,FALSE)</f>
        <v>23984900</v>
      </c>
      <c r="F799" s="26">
        <f t="shared" si="76"/>
        <v>24509093.148954209</v>
      </c>
      <c r="G799" s="26">
        <f t="shared" si="77"/>
        <v>2381400</v>
      </c>
      <c r="H799" s="27">
        <f t="shared" si="78"/>
        <v>0.11023213831092193</v>
      </c>
      <c r="I799" s="26">
        <f t="shared" si="79"/>
        <v>-524193.14895420894</v>
      </c>
      <c r="J799" s="27">
        <f t="shared" si="80"/>
        <v>-2.1387700710443269E-2</v>
      </c>
    </row>
    <row r="800" spans="1:11" hidden="1" outlineLevel="1" x14ac:dyDescent="0.25">
      <c r="B800" s="29">
        <f>IF('RECAUDO 2015'!B741=6,'RECAUDO 2015'!A741,0)</f>
        <v>627026</v>
      </c>
      <c r="C800" s="30" t="str">
        <f>VLOOKUP(B800,'RECAUDO 2015'!$A$10:$D$854,3,FALSE)</f>
        <v xml:space="preserve">RIVERA                                            </v>
      </c>
      <c r="D800" s="31">
        <f>IFERROR(VLOOKUP(B800,'RECAUDO 2014'!$A$10:$E$860,4,FALSE),0)</f>
        <v>19169400</v>
      </c>
      <c r="E800" s="31">
        <f>VLOOKUP(B800,'RECAUDO 2015'!$A$10:$D$854,4,FALSE)</f>
        <v>23554200</v>
      </c>
      <c r="F800" s="31">
        <f t="shared" si="76"/>
        <v>21747615.442384928</v>
      </c>
      <c r="G800" s="31">
        <f t="shared" si="77"/>
        <v>4384800</v>
      </c>
      <c r="H800" s="32">
        <f t="shared" si="78"/>
        <v>0.2287395536636514</v>
      </c>
      <c r="I800" s="31">
        <f t="shared" si="79"/>
        <v>1806584.5576150715</v>
      </c>
      <c r="J800" s="32">
        <f t="shared" si="80"/>
        <v>8.3070466387507258E-2</v>
      </c>
    </row>
    <row r="801" spans="2:10" hidden="1" outlineLevel="1" x14ac:dyDescent="0.25">
      <c r="B801" s="24">
        <f>IF('RECAUDO 2015'!B742=6,'RECAUDO 2015'!A742,0)</f>
        <v>628020</v>
      </c>
      <c r="C801" s="25" t="str">
        <f>VLOOKUP(B801,'RECAUDO 2015'!$A$10:$D$854,3,FALSE)</f>
        <v xml:space="preserve">LIBANO                                            </v>
      </c>
      <c r="D801" s="26">
        <f>IFERROR(VLOOKUP(B801,'RECAUDO 2014'!$A$10:$E$860,4,FALSE),0)</f>
        <v>11768200</v>
      </c>
      <c r="E801" s="26">
        <f>VLOOKUP(B801,'RECAUDO 2015'!$A$10:$D$854,4,FALSE)</f>
        <v>21647300</v>
      </c>
      <c r="F801" s="26">
        <f t="shared" si="76"/>
        <v>13350980.627931722</v>
      </c>
      <c r="G801" s="26">
        <f t="shared" si="77"/>
        <v>9879100</v>
      </c>
      <c r="H801" s="27">
        <f t="shared" si="78"/>
        <v>0.83947417616967757</v>
      </c>
      <c r="I801" s="26">
        <f t="shared" si="79"/>
        <v>8296319.3720682785</v>
      </c>
      <c r="J801" s="27">
        <f t="shared" si="80"/>
        <v>0.62140149875668804</v>
      </c>
    </row>
    <row r="802" spans="2:10" hidden="1" outlineLevel="1" x14ac:dyDescent="0.25">
      <c r="B802" s="29">
        <f>IF('RECAUDO 2015'!B743=6,'RECAUDO 2015'!A743,0)</f>
        <v>633002</v>
      </c>
      <c r="C802" s="30" t="str">
        <f>VLOOKUP(B802,'RECAUDO 2015'!$A$10:$D$854,3,FALSE)</f>
        <v xml:space="preserve">PUERTO ASIS                                       </v>
      </c>
      <c r="D802" s="31">
        <f>IFERROR(VLOOKUP(B802,'RECAUDO 2014'!$A$10:$E$860,4,FALSE),0)</f>
        <v>21028500</v>
      </c>
      <c r="E802" s="31">
        <f>VLOOKUP(B802,'RECAUDO 2015'!$A$10:$D$854,4,FALSE)</f>
        <v>20285500</v>
      </c>
      <c r="F802" s="31">
        <f t="shared" si="76"/>
        <v>23856757.714388113</v>
      </c>
      <c r="G802" s="31">
        <f t="shared" si="77"/>
        <v>-743000</v>
      </c>
      <c r="H802" s="32">
        <f t="shared" si="78"/>
        <v>-3.5333000451767793E-2</v>
      </c>
      <c r="I802" s="31">
        <f t="shared" si="79"/>
        <v>-3571257.7143881135</v>
      </c>
      <c r="J802" s="32">
        <f t="shared" si="80"/>
        <v>-0.14969585377623518</v>
      </c>
    </row>
    <row r="803" spans="2:10" hidden="1" outlineLevel="1" x14ac:dyDescent="0.25">
      <c r="B803" s="24">
        <f>IF('RECAUDO 2015'!B744=6,'RECAUDO 2015'!A744,0)</f>
        <v>627008</v>
      </c>
      <c r="C803" s="25" t="str">
        <f>VLOOKUP(B803,'RECAUDO 2015'!$A$10:$D$854,3,FALSE)</f>
        <v xml:space="preserve">CAMPO ALEGRE                                      </v>
      </c>
      <c r="D803" s="26">
        <f>IFERROR(VLOOKUP(B803,'RECAUDO 2014'!$A$10:$E$860,4,FALSE),0)</f>
        <v>17048400</v>
      </c>
      <c r="E803" s="26">
        <f>VLOOKUP(B803,'RECAUDO 2015'!$A$10:$D$854,4,FALSE)</f>
        <v>17866500</v>
      </c>
      <c r="F803" s="26">
        <f t="shared" si="76"/>
        <v>19341348.56114199</v>
      </c>
      <c r="G803" s="26">
        <f t="shared" si="77"/>
        <v>818100</v>
      </c>
      <c r="H803" s="27">
        <f t="shared" si="78"/>
        <v>4.7986907862321404E-2</v>
      </c>
      <c r="I803" s="26">
        <f t="shared" si="79"/>
        <v>-1474848.5611419901</v>
      </c>
      <c r="J803" s="27">
        <f t="shared" si="80"/>
        <v>-7.6253657105640249E-2</v>
      </c>
    </row>
    <row r="804" spans="2:10" hidden="1" outlineLevel="1" x14ac:dyDescent="0.25">
      <c r="B804" s="29">
        <f>IF('RECAUDO 2015'!B745=6,'RECAUDO 2015'!A745,0)</f>
        <v>627038</v>
      </c>
      <c r="C804" s="30" t="str">
        <f>VLOOKUP(B804,'RECAUDO 2015'!$A$10:$D$854,3,FALSE)</f>
        <v xml:space="preserve">COTELCO HUILA                                     </v>
      </c>
      <c r="D804" s="31">
        <f>IFERROR(VLOOKUP(B804,'RECAUDO 2014'!$A$10:$E$860,4,FALSE),0)</f>
        <v>11626900</v>
      </c>
      <c r="E804" s="31">
        <f>VLOOKUP(B804,'RECAUDO 2015'!$A$10:$D$854,4,FALSE)</f>
        <v>16852500</v>
      </c>
      <c r="F804" s="31">
        <f t="shared" si="76"/>
        <v>13190676.285489652</v>
      </c>
      <c r="G804" s="31">
        <f t="shared" si="77"/>
        <v>5225600</v>
      </c>
      <c r="H804" s="32">
        <f t="shared" si="78"/>
        <v>0.44944052154916614</v>
      </c>
      <c r="I804" s="31">
        <f t="shared" si="79"/>
        <v>3661823.7145103477</v>
      </c>
      <c r="J804" s="32">
        <f t="shared" si="80"/>
        <v>0.27760697292969905</v>
      </c>
    </row>
    <row r="805" spans="2:10" hidden="1" outlineLevel="1" x14ac:dyDescent="0.25">
      <c r="B805" s="24">
        <f>IF('RECAUDO 2015'!B746=6,'RECAUDO 2015'!A746,0)</f>
        <v>628010</v>
      </c>
      <c r="C805" s="25" t="str">
        <f>VLOOKUP(B805,'RECAUDO 2015'!$A$10:$D$854,3,FALSE)</f>
        <v xml:space="preserve">CHAPARRAL                                         </v>
      </c>
      <c r="D805" s="26">
        <f>IFERROR(VLOOKUP(B805,'RECAUDO 2014'!$A$10:$E$860,4,FALSE),0)</f>
        <v>14032600</v>
      </c>
      <c r="E805" s="26">
        <f>VLOOKUP(B805,'RECAUDO 2015'!$A$10:$D$854,4,FALSE)</f>
        <v>16034200</v>
      </c>
      <c r="F805" s="26">
        <f t="shared" si="76"/>
        <v>15919934.294073407</v>
      </c>
      <c r="G805" s="26">
        <f t="shared" si="77"/>
        <v>2001600</v>
      </c>
      <c r="H805" s="27">
        <f t="shared" si="78"/>
        <v>0.14263928281287863</v>
      </c>
      <c r="I805" s="26">
        <f t="shared" si="79"/>
        <v>114265.70592659339</v>
      </c>
      <c r="J805" s="27">
        <f t="shared" si="80"/>
        <v>7.1775237143492099E-3</v>
      </c>
    </row>
    <row r="806" spans="2:10" hidden="1" outlineLevel="1" x14ac:dyDescent="0.25">
      <c r="B806" s="29">
        <f>IF('RECAUDO 2015'!B747=6,'RECAUDO 2015'!A747,0)</f>
        <v>628053</v>
      </c>
      <c r="C806" s="30" t="str">
        <f>VLOOKUP(B806,'RECAUDO 2015'!$A$10:$D$854,3,FALSE)</f>
        <v xml:space="preserve">HONDA                                             </v>
      </c>
      <c r="D806" s="31">
        <f>IFERROR(VLOOKUP(B806,'RECAUDO 2014'!$A$10:$E$860,4,FALSE),0)</f>
        <v>14457800</v>
      </c>
      <c r="E806" s="31">
        <f>VLOOKUP(B806,'RECAUDO 2015'!$A$10:$D$854,4,FALSE)</f>
        <v>15146400</v>
      </c>
      <c r="F806" s="31">
        <f t="shared" si="76"/>
        <v>16402322.166729936</v>
      </c>
      <c r="G806" s="31">
        <f t="shared" si="77"/>
        <v>688600</v>
      </c>
      <c r="H806" s="32">
        <f t="shared" si="78"/>
        <v>4.7628269861251349E-2</v>
      </c>
      <c r="I806" s="31">
        <f t="shared" si="79"/>
        <v>-1255922.1667299364</v>
      </c>
      <c r="J806" s="32">
        <f t="shared" si="80"/>
        <v>-7.6569777984084375E-2</v>
      </c>
    </row>
    <row r="807" spans="2:10" hidden="1" outlineLevel="1" x14ac:dyDescent="0.25">
      <c r="B807" s="24">
        <f>IF('RECAUDO 2015'!B748=6,'RECAUDO 2015'!A748,0)</f>
        <v>627012</v>
      </c>
      <c r="C807" s="25" t="str">
        <f>VLOOKUP(B807,'RECAUDO 2015'!$A$10:$D$854,3,FALSE)</f>
        <v xml:space="preserve">GIGANTE                                           </v>
      </c>
      <c r="D807" s="26">
        <f>IFERROR(VLOOKUP(B807,'RECAUDO 2014'!$A$10:$E$860,4,FALSE),0)</f>
        <v>10555400</v>
      </c>
      <c r="E807" s="26">
        <f>VLOOKUP(B807,'RECAUDO 2015'!$A$10:$D$854,4,FALSE)</f>
        <v>12957900</v>
      </c>
      <c r="F807" s="26">
        <f t="shared" si="76"/>
        <v>11975063.38438083</v>
      </c>
      <c r="G807" s="26">
        <f t="shared" si="77"/>
        <v>2402500</v>
      </c>
      <c r="H807" s="27">
        <f t="shared" si="78"/>
        <v>0.22760861739015104</v>
      </c>
      <c r="I807" s="26">
        <f t="shared" si="79"/>
        <v>982836.61561916955</v>
      </c>
      <c r="J807" s="27">
        <f t="shared" si="80"/>
        <v>8.2073604462176819E-2</v>
      </c>
    </row>
    <row r="808" spans="2:10" hidden="1" outlineLevel="1" x14ac:dyDescent="0.25">
      <c r="B808" s="29">
        <f>IF('RECAUDO 2015'!B749=6,'RECAUDO 2015'!A749,0)</f>
        <v>629013</v>
      </c>
      <c r="C808" s="30" t="str">
        <f>VLOOKUP(B808,'RECAUDO 2015'!$A$10:$D$854,3,FALSE)</f>
        <v xml:space="preserve">SAN VICENTE CAGUAN                                </v>
      </c>
      <c r="D808" s="31">
        <f>IFERROR(VLOOKUP(B808,'RECAUDO 2014'!$A$10:$E$860,4,FALSE),0)</f>
        <v>11839600</v>
      </c>
      <c r="E808" s="31">
        <f>VLOOKUP(B808,'RECAUDO 2015'!$A$10:$D$854,4,FALSE)</f>
        <v>12910700</v>
      </c>
      <c r="F808" s="31">
        <f t="shared" si="76"/>
        <v>13431983.671458712</v>
      </c>
      <c r="G808" s="31">
        <f t="shared" si="77"/>
        <v>1071100</v>
      </c>
      <c r="H808" s="32">
        <f t="shared" si="78"/>
        <v>9.0467583364302939E-2</v>
      </c>
      <c r="I808" s="31">
        <f t="shared" si="79"/>
        <v>-521283.67145871185</v>
      </c>
      <c r="J808" s="32">
        <f t="shared" si="80"/>
        <v>-3.8809135285532981E-2</v>
      </c>
    </row>
    <row r="809" spans="2:10" hidden="1" outlineLevel="1" x14ac:dyDescent="0.25">
      <c r="B809" s="24">
        <f>IF('RECAUDO 2015'!B750=6,'RECAUDO 2015'!A750,0)</f>
        <v>633009</v>
      </c>
      <c r="C809" s="25" t="str">
        <f>VLOOKUP(B809,'RECAUDO 2015'!$A$10:$D$854,3,FALSE)</f>
        <v xml:space="preserve">VILLAGARZON                                       </v>
      </c>
      <c r="D809" s="26">
        <f>IFERROR(VLOOKUP(B809,'RECAUDO 2014'!$A$10:$E$860,4,FALSE),0)</f>
        <v>9176300</v>
      </c>
      <c r="E809" s="26">
        <f>VLOOKUP(B809,'RECAUDO 2015'!$A$10:$D$854,4,FALSE)</f>
        <v>10421500</v>
      </c>
      <c r="F809" s="26">
        <f t="shared" si="76"/>
        <v>10410479.388189346</v>
      </c>
      <c r="G809" s="26">
        <f t="shared" si="77"/>
        <v>1245200</v>
      </c>
      <c r="H809" s="27">
        <f t="shared" si="78"/>
        <v>0.13569739437463912</v>
      </c>
      <c r="I809" s="26">
        <f t="shared" si="79"/>
        <v>11020.611810654402</v>
      </c>
      <c r="J809" s="27">
        <f t="shared" si="80"/>
        <v>1.0586075241796333E-3</v>
      </c>
    </row>
    <row r="810" spans="2:10" hidden="1" outlineLevel="1" x14ac:dyDescent="0.25">
      <c r="B810" s="29">
        <f>IF('RECAUDO 2015'!B751=6,'RECAUDO 2015'!A751,0)</f>
        <v>628027</v>
      </c>
      <c r="C810" s="30" t="str">
        <f>VLOOKUP(B810,'RECAUDO 2015'!$A$10:$D$854,3,FALSE)</f>
        <v xml:space="preserve">PURIFICACION                                      </v>
      </c>
      <c r="D810" s="31">
        <f>IFERROR(VLOOKUP(B810,'RECAUDO 2014'!$A$10:$E$860,4,FALSE),0)</f>
        <v>8878000</v>
      </c>
      <c r="E810" s="31">
        <f>VLOOKUP(B810,'RECAUDO 2015'!$A$10:$D$854,4,FALSE)</f>
        <v>10417500</v>
      </c>
      <c r="F810" s="31">
        <f t="shared" si="76"/>
        <v>10072059.109700533</v>
      </c>
      <c r="G810" s="31">
        <f t="shared" si="77"/>
        <v>1539500</v>
      </c>
      <c r="H810" s="32">
        <f t="shared" si="78"/>
        <v>0.17340617256138779</v>
      </c>
      <c r="I810" s="31">
        <f t="shared" si="79"/>
        <v>345440.89029946737</v>
      </c>
      <c r="J810" s="32">
        <f t="shared" si="80"/>
        <v>3.4296948274138872E-2</v>
      </c>
    </row>
    <row r="811" spans="2:10" hidden="1" outlineLevel="1" x14ac:dyDescent="0.25">
      <c r="B811" s="24">
        <f>IF('RECAUDO 2015'!B752=6,'RECAUDO 2015'!A752,0)</f>
        <v>634001</v>
      </c>
      <c r="C811" s="25" t="str">
        <f>VLOOKUP(B811,'RECAUDO 2015'!$A$10:$D$854,3,FALSE)</f>
        <v xml:space="preserve">SAN JOSE DEL GUAVIARE                             </v>
      </c>
      <c r="D811" s="26">
        <f>IFERROR(VLOOKUP(B811,'RECAUDO 2014'!$A$10:$E$860,4,FALSE),0)</f>
        <v>8398200</v>
      </c>
      <c r="E811" s="26">
        <f>VLOOKUP(B811,'RECAUDO 2015'!$A$10:$D$854,4,FALSE)</f>
        <v>10087800</v>
      </c>
      <c r="F811" s="26">
        <f t="shared" si="76"/>
        <v>9527727.7331704237</v>
      </c>
      <c r="G811" s="26">
        <f t="shared" si="77"/>
        <v>1689600</v>
      </c>
      <c r="H811" s="27">
        <f t="shared" si="78"/>
        <v>0.2011859684218047</v>
      </c>
      <c r="I811" s="26">
        <f t="shared" si="79"/>
        <v>560072.26682957634</v>
      </c>
      <c r="J811" s="27">
        <f t="shared" si="80"/>
        <v>5.8783403820378499E-2</v>
      </c>
    </row>
    <row r="812" spans="2:10" hidden="1" outlineLevel="1" x14ac:dyDescent="0.25">
      <c r="B812" s="29">
        <f>IF('RECAUDO 2015'!B753=6,'RECAUDO 2015'!A753,0)</f>
        <v>627028</v>
      </c>
      <c r="C812" s="30" t="str">
        <f>VLOOKUP(B812,'RECAUDO 2015'!$A$10:$D$854,3,FALSE)</f>
        <v xml:space="preserve">SAN AGUSTIN                                       </v>
      </c>
      <c r="D812" s="31">
        <f>IFERROR(VLOOKUP(B812,'RECAUDO 2014'!$A$10:$E$860,4,FALSE),0)</f>
        <v>7745300</v>
      </c>
      <c r="E812" s="31">
        <f>VLOOKUP(B812,'RECAUDO 2015'!$A$10:$D$854,4,FALSE)</f>
        <v>9836300</v>
      </c>
      <c r="F812" s="31">
        <f t="shared" si="76"/>
        <v>8787015.0284257196</v>
      </c>
      <c r="G812" s="31">
        <f t="shared" si="77"/>
        <v>2091000</v>
      </c>
      <c r="H812" s="32">
        <f t="shared" si="78"/>
        <v>0.26997017546124757</v>
      </c>
      <c r="I812" s="31">
        <f t="shared" si="79"/>
        <v>1049284.9715742804</v>
      </c>
      <c r="J812" s="32">
        <f t="shared" si="80"/>
        <v>0.11941313041799484</v>
      </c>
    </row>
    <row r="813" spans="2:10" hidden="1" outlineLevel="1" x14ac:dyDescent="0.25">
      <c r="B813" s="24">
        <f>IF('RECAUDO 2015'!B754=6,'RECAUDO 2015'!A754,0)</f>
        <v>636001</v>
      </c>
      <c r="C813" s="25" t="str">
        <f>VLOOKUP(B813,'RECAUDO 2015'!$A$10:$D$854,3,FALSE)</f>
        <v xml:space="preserve">PUERTO CARREÐO                                    </v>
      </c>
      <c r="D813" s="26">
        <f>IFERROR(VLOOKUP(B813,'RECAUDO 2014'!$A$10:$E$860,4,FALSE),0)</f>
        <v>5834700</v>
      </c>
      <c r="E813" s="26">
        <f>VLOOKUP(B813,'RECAUDO 2015'!$A$10:$D$854,4,FALSE)</f>
        <v>9533800</v>
      </c>
      <c r="F813" s="26">
        <f t="shared" si="76"/>
        <v>6619446.191413573</v>
      </c>
      <c r="G813" s="26">
        <f t="shared" si="77"/>
        <v>3699100</v>
      </c>
      <c r="H813" s="27">
        <f t="shared" si="78"/>
        <v>0.63398289543592634</v>
      </c>
      <c r="I813" s="26">
        <f t="shared" si="79"/>
        <v>2914353.808586427</v>
      </c>
      <c r="J813" s="27">
        <f t="shared" si="80"/>
        <v>0.44027154603458918</v>
      </c>
    </row>
    <row r="814" spans="2:10" hidden="1" outlineLevel="1" x14ac:dyDescent="0.25">
      <c r="B814" s="29">
        <f>IF('RECAUDO 2015'!B755=6,'RECAUDO 2015'!A755,0)</f>
        <v>628018</v>
      </c>
      <c r="C814" s="30" t="str">
        <f>VLOOKUP(B814,'RECAUDO 2015'!$A$10:$D$854,3,FALSE)</f>
        <v xml:space="preserve">GUAMO                                             </v>
      </c>
      <c r="D814" s="31">
        <f>IFERROR(VLOOKUP(B814,'RECAUDO 2014'!$A$10:$E$860,4,FALSE),0)</f>
        <v>6881500</v>
      </c>
      <c r="E814" s="31">
        <f>VLOOKUP(B814,'RECAUDO 2015'!$A$10:$D$854,4,FALSE)</f>
        <v>8146600</v>
      </c>
      <c r="F814" s="31">
        <f t="shared" si="76"/>
        <v>7807037.0312462514</v>
      </c>
      <c r="G814" s="31">
        <f t="shared" si="77"/>
        <v>1265100</v>
      </c>
      <c r="H814" s="32">
        <f t="shared" si="78"/>
        <v>0.18384073239845966</v>
      </c>
      <c r="I814" s="31">
        <f t="shared" si="79"/>
        <v>339562.96875374857</v>
      </c>
      <c r="J814" s="32">
        <f t="shared" si="80"/>
        <v>4.3494473946352308E-2</v>
      </c>
    </row>
    <row r="815" spans="2:10" hidden="1" outlineLevel="1" x14ac:dyDescent="0.25">
      <c r="B815" s="24">
        <f>IF('RECAUDO 2015'!B756=6,'RECAUDO 2015'!A756,0)</f>
        <v>633004</v>
      </c>
      <c r="C815" s="25" t="str">
        <f>VLOOKUP(B815,'RECAUDO 2015'!$A$10:$D$854,3,FALSE)</f>
        <v xml:space="preserve">ORITO                                             </v>
      </c>
      <c r="D815" s="26">
        <f>IFERROR(VLOOKUP(B815,'RECAUDO 2014'!$A$10:$E$860,4,FALSE),0)</f>
        <v>4900700</v>
      </c>
      <c r="E815" s="26">
        <f>VLOOKUP(B815,'RECAUDO 2015'!$A$10:$D$854,4,FALSE)</f>
        <v>7965000</v>
      </c>
      <c r="F815" s="26">
        <f t="shared" si="76"/>
        <v>5559826.5463966439</v>
      </c>
      <c r="G815" s="26">
        <f t="shared" si="77"/>
        <v>3064300</v>
      </c>
      <c r="H815" s="27">
        <f t="shared" si="78"/>
        <v>0.62527802150713163</v>
      </c>
      <c r="I815" s="26">
        <f t="shared" si="79"/>
        <v>2405173.4536033561</v>
      </c>
      <c r="J815" s="27">
        <f t="shared" si="80"/>
        <v>0.43259864917227731</v>
      </c>
    </row>
    <row r="816" spans="2:10" hidden="1" outlineLevel="1" x14ac:dyDescent="0.25">
      <c r="B816" s="29">
        <f>IF('RECAUDO 2015'!B757=6,'RECAUDO 2015'!A757,0)</f>
        <v>637001</v>
      </c>
      <c r="C816" s="30" t="str">
        <f>VLOOKUP(B816,'RECAUDO 2015'!$A$10:$D$854,3,FALSE)</f>
        <v xml:space="preserve">PUERTO INIRIDA                                    </v>
      </c>
      <c r="D816" s="31">
        <f>IFERROR(VLOOKUP(B816,'RECAUDO 2014'!$A$10:$E$860,4,FALSE),0)</f>
        <v>7134386</v>
      </c>
      <c r="E816" s="31">
        <f>VLOOKUP(B816,'RECAUDO 2015'!$A$10:$D$854,4,FALSE)</f>
        <v>7316800</v>
      </c>
      <c r="F816" s="31">
        <f t="shared" si="76"/>
        <v>8093935.2898648288</v>
      </c>
      <c r="G816" s="31">
        <f t="shared" si="77"/>
        <v>182414</v>
      </c>
      <c r="H816" s="32">
        <f t="shared" si="78"/>
        <v>2.5568282960860333E-2</v>
      </c>
      <c r="I816" s="31">
        <f t="shared" si="79"/>
        <v>-777135.28986482881</v>
      </c>
      <c r="J816" s="32">
        <f t="shared" si="80"/>
        <v>-9.601451729394872E-2</v>
      </c>
    </row>
    <row r="817" spans="2:10" hidden="1" outlineLevel="1" x14ac:dyDescent="0.25">
      <c r="B817" s="24">
        <f>IF('RECAUDO 2015'!B758=6,'RECAUDO 2015'!A758,0)</f>
        <v>633010</v>
      </c>
      <c r="C817" s="25" t="str">
        <f>VLOOKUP(B817,'RECAUDO 2015'!$A$10:$D$854,3,FALSE)</f>
        <v xml:space="preserve">LA HORMIGA                                        </v>
      </c>
      <c r="D817" s="26">
        <f>IFERROR(VLOOKUP(B817,'RECAUDO 2014'!$A$10:$E$860,4,FALSE),0)</f>
        <v>5919600</v>
      </c>
      <c r="E817" s="26">
        <f>VLOOKUP(B817,'RECAUDO 2015'!$A$10:$D$854,4,FALSE)</f>
        <v>7311600</v>
      </c>
      <c r="F817" s="26">
        <f t="shared" si="76"/>
        <v>6715764.9364477675</v>
      </c>
      <c r="G817" s="26">
        <f t="shared" si="77"/>
        <v>1392000</v>
      </c>
      <c r="H817" s="27">
        <f t="shared" si="78"/>
        <v>0.23515102371781871</v>
      </c>
      <c r="I817" s="26">
        <f t="shared" si="79"/>
        <v>595835.06355223246</v>
      </c>
      <c r="J817" s="27">
        <f t="shared" si="80"/>
        <v>8.872184616208334E-2</v>
      </c>
    </row>
    <row r="818" spans="2:10" hidden="1" outlineLevel="1" x14ac:dyDescent="0.25">
      <c r="B818" s="29">
        <f>IF('RECAUDO 2015'!B759=6,'RECAUDO 2015'!A759,0)</f>
        <v>628057</v>
      </c>
      <c r="C818" s="30" t="str">
        <f>VLOOKUP(B818,'RECAUDO 2015'!$A$10:$D$854,3,FALSE)</f>
        <v xml:space="preserve">CARMEN DE APICALA                                 </v>
      </c>
      <c r="D818" s="31">
        <f>IFERROR(VLOOKUP(B818,'RECAUDO 2014'!$A$10:$E$860,4,FALSE),0)</f>
        <v>4153700</v>
      </c>
      <c r="E818" s="31">
        <f>VLOOKUP(B818,'RECAUDO 2015'!$A$10:$D$854,4,FALSE)</f>
        <v>7267500</v>
      </c>
      <c r="F818" s="31">
        <f t="shared" si="76"/>
        <v>4712357.7296646889</v>
      </c>
      <c r="G818" s="31">
        <f t="shared" si="77"/>
        <v>3113800</v>
      </c>
      <c r="H818" s="32">
        <f t="shared" si="78"/>
        <v>0.74964489491296926</v>
      </c>
      <c r="I818" s="31">
        <f t="shared" si="79"/>
        <v>2555142.2703353111</v>
      </c>
      <c r="J818" s="32">
        <f t="shared" si="80"/>
        <v>0.54222162597089674</v>
      </c>
    </row>
    <row r="819" spans="2:10" hidden="1" outlineLevel="1" x14ac:dyDescent="0.25">
      <c r="B819" s="24">
        <f>IF('RECAUDO 2015'!B760=6,'RECAUDO 2015'!A760,0)</f>
        <v>627037</v>
      </c>
      <c r="C819" s="25" t="str">
        <f>VLOOKUP(B819,'RECAUDO 2015'!$A$10:$D$854,3,FALSE)</f>
        <v xml:space="preserve">YAGUARA                                           </v>
      </c>
      <c r="D819" s="26">
        <f>IFERROR(VLOOKUP(B819,'RECAUDO 2014'!$A$10:$E$860,4,FALSE),0)</f>
        <v>7643800</v>
      </c>
      <c r="E819" s="26">
        <f>VLOOKUP(B819,'RECAUDO 2015'!$A$10:$D$854,4,FALSE)</f>
        <v>7083600</v>
      </c>
      <c r="F819" s="26">
        <f t="shared" si="76"/>
        <v>8671863.6430197041</v>
      </c>
      <c r="G819" s="26">
        <f t="shared" si="77"/>
        <v>-560200</v>
      </c>
      <c r="H819" s="27">
        <f t="shared" si="78"/>
        <v>-7.3288155106099095E-2</v>
      </c>
      <c r="I819" s="26">
        <f t="shared" si="79"/>
        <v>-1588263.6430197041</v>
      </c>
      <c r="J819" s="27">
        <f t="shared" si="80"/>
        <v>-0.18315136265987697</v>
      </c>
    </row>
    <row r="820" spans="2:10" hidden="1" outlineLevel="1" x14ac:dyDescent="0.25">
      <c r="B820" s="29">
        <f>IF('RECAUDO 2015'!B761=6,'RECAUDO 2015'!A761,0)</f>
        <v>627004</v>
      </c>
      <c r="C820" s="30" t="str">
        <f>VLOOKUP(B820,'RECAUDO 2015'!$A$10:$D$854,3,FALSE)</f>
        <v xml:space="preserve">AIPE                                              </v>
      </c>
      <c r="D820" s="31">
        <f>IFERROR(VLOOKUP(B820,'RECAUDO 2014'!$A$10:$E$860,4,FALSE),0)</f>
        <v>3775900</v>
      </c>
      <c r="E820" s="31">
        <f>VLOOKUP(B820,'RECAUDO 2015'!$A$10:$D$854,4,FALSE)</f>
        <v>6640100</v>
      </c>
      <c r="F820" s="31">
        <f t="shared" si="76"/>
        <v>4283744.986744565</v>
      </c>
      <c r="G820" s="31">
        <f t="shared" si="77"/>
        <v>2864200</v>
      </c>
      <c r="H820" s="32">
        <f t="shared" si="78"/>
        <v>0.75854763102836409</v>
      </c>
      <c r="I820" s="31">
        <f t="shared" si="79"/>
        <v>2356355.013255435</v>
      </c>
      <c r="J820" s="32">
        <f t="shared" si="80"/>
        <v>0.55006892813340613</v>
      </c>
    </row>
    <row r="821" spans="2:10" hidden="1" outlineLevel="1" x14ac:dyDescent="0.25">
      <c r="B821" s="24">
        <f>IF('RECAUDO 2015'!B762=6,'RECAUDO 2015'!A762,0)</f>
        <v>628061</v>
      </c>
      <c r="C821" s="25" t="str">
        <f>VLOOKUP(B821,'RECAUDO 2015'!$A$10:$D$854,3,FALSE)</f>
        <v xml:space="preserve">FLANDES TOLIMA                                    </v>
      </c>
      <c r="D821" s="26">
        <f>IFERROR(VLOOKUP(B821,'RECAUDO 2014'!$A$10:$E$860,4,FALSE),0)</f>
        <v>5662600</v>
      </c>
      <c r="E821" s="26">
        <f>VLOOKUP(B821,'RECAUDO 2015'!$A$10:$D$854,4,FALSE)</f>
        <v>6163000</v>
      </c>
      <c r="F821" s="26">
        <f t="shared" si="76"/>
        <v>6424199.3596069207</v>
      </c>
      <c r="G821" s="26">
        <f t="shared" si="77"/>
        <v>500400</v>
      </c>
      <c r="H821" s="27">
        <f t="shared" si="78"/>
        <v>8.8369300321407218E-2</v>
      </c>
      <c r="I821" s="26">
        <f t="shared" si="79"/>
        <v>-261199.35960692074</v>
      </c>
      <c r="J821" s="27">
        <f t="shared" si="80"/>
        <v>-4.0658663435828135E-2</v>
      </c>
    </row>
    <row r="822" spans="2:10" hidden="1" outlineLevel="1" x14ac:dyDescent="0.25">
      <c r="B822" s="29">
        <f>IF('RECAUDO 2015'!B763=6,'RECAUDO 2015'!A763,0)</f>
        <v>627035</v>
      </c>
      <c r="C822" s="30" t="str">
        <f>VLOOKUP(B822,'RECAUDO 2015'!$A$10:$D$854,3,FALSE)</f>
        <v xml:space="preserve">TIMANA                                            </v>
      </c>
      <c r="D822" s="31">
        <f>IFERROR(VLOOKUP(B822,'RECAUDO 2014'!$A$10:$E$860,4,FALSE),0)</f>
        <v>4106400</v>
      </c>
      <c r="E822" s="31">
        <f>VLOOKUP(B822,'RECAUDO 2015'!$A$10:$D$854,4,FALSE)</f>
        <v>6088600</v>
      </c>
      <c r="F822" s="31">
        <f t="shared" si="76"/>
        <v>4658696.0495690778</v>
      </c>
      <c r="G822" s="31">
        <f t="shared" si="77"/>
        <v>1982200</v>
      </c>
      <c r="H822" s="32">
        <f t="shared" si="78"/>
        <v>0.4827099162283266</v>
      </c>
      <c r="I822" s="31">
        <f t="shared" si="79"/>
        <v>1429903.9504309222</v>
      </c>
      <c r="J822" s="32">
        <f t="shared" si="80"/>
        <v>0.30693222636046102</v>
      </c>
    </row>
    <row r="823" spans="2:10" hidden="1" outlineLevel="1" x14ac:dyDescent="0.25">
      <c r="B823" s="24">
        <f>IF('RECAUDO 2015'!B764=6,'RECAUDO 2015'!A764,0)</f>
        <v>629004</v>
      </c>
      <c r="C823" s="25" t="str">
        <f>VLOOKUP(B823,'RECAUDO 2015'!$A$10:$D$854,3,FALSE)</f>
        <v xml:space="preserve">CARTAGENA DEL CHAIRA                              </v>
      </c>
      <c r="D823" s="26">
        <f>IFERROR(VLOOKUP(B823,'RECAUDO 2014'!$A$10:$E$860,4,FALSE),0)</f>
        <v>6856700</v>
      </c>
      <c r="E823" s="26">
        <f>VLOOKUP(B823,'RECAUDO 2015'!$A$10:$D$854,4,FALSE)</f>
        <v>5728100</v>
      </c>
      <c r="F823" s="26">
        <f t="shared" si="76"/>
        <v>7778901.5203293134</v>
      </c>
      <c r="G823" s="26">
        <f t="shared" si="77"/>
        <v>-1128600</v>
      </c>
      <c r="H823" s="27">
        <f t="shared" si="78"/>
        <v>-0.16459813029591497</v>
      </c>
      <c r="I823" s="26">
        <f t="shared" si="79"/>
        <v>-2050801.5203293134</v>
      </c>
      <c r="J823" s="27">
        <f t="shared" si="80"/>
        <v>-0.26363639068700984</v>
      </c>
    </row>
    <row r="824" spans="2:10" hidden="1" outlineLevel="1" x14ac:dyDescent="0.25">
      <c r="B824" s="29">
        <f>IF('RECAUDO 2015'!B765=6,'RECAUDO 2015'!A765,0)</f>
        <v>628003</v>
      </c>
      <c r="C824" s="30" t="str">
        <f>VLOOKUP(B824,'RECAUDO 2015'!$A$10:$D$854,3,FALSE)</f>
        <v xml:space="preserve">ARMERO                                            </v>
      </c>
      <c r="D824" s="31">
        <f>IFERROR(VLOOKUP(B824,'RECAUDO 2014'!$A$10:$E$860,4,FALSE),0)</f>
        <v>3656800</v>
      </c>
      <c r="E824" s="31">
        <f>VLOOKUP(B824,'RECAUDO 2015'!$A$10:$D$854,4,FALSE)</f>
        <v>5613800</v>
      </c>
      <c r="F824" s="31">
        <f t="shared" si="76"/>
        <v>4148626.4645587872</v>
      </c>
      <c r="G824" s="31">
        <f t="shared" si="77"/>
        <v>1957000</v>
      </c>
      <c r="H824" s="32">
        <f t="shared" si="78"/>
        <v>0.53516735943994753</v>
      </c>
      <c r="I824" s="31">
        <f t="shared" si="79"/>
        <v>1465173.5354412128</v>
      </c>
      <c r="J824" s="32">
        <f t="shared" si="80"/>
        <v>0.35317075373211182</v>
      </c>
    </row>
    <row r="825" spans="2:10" hidden="1" outlineLevel="1" x14ac:dyDescent="0.25">
      <c r="B825" s="24">
        <f>IF('RECAUDO 2015'!B766=6,'RECAUDO 2015'!A766,0)</f>
        <v>628054</v>
      </c>
      <c r="C825" s="25" t="str">
        <f>VLOOKUP(B825,'RECAUDO 2015'!$A$10:$D$854,3,FALSE)</f>
        <v xml:space="preserve">CAJAMARCA                                         </v>
      </c>
      <c r="D825" s="26">
        <f>IFERROR(VLOOKUP(B825,'RECAUDO 2014'!$A$10:$E$860,4,FALSE),0)</f>
        <v>2941000</v>
      </c>
      <c r="E825" s="26">
        <f>VLOOKUP(B825,'RECAUDO 2015'!$A$10:$D$854,4,FALSE)</f>
        <v>5545100</v>
      </c>
      <c r="F825" s="26">
        <f t="shared" si="76"/>
        <v>3336553.9357545921</v>
      </c>
      <c r="G825" s="26">
        <f t="shared" si="77"/>
        <v>2604100</v>
      </c>
      <c r="H825" s="27">
        <f t="shared" si="78"/>
        <v>0.88544712682760962</v>
      </c>
      <c r="I825" s="26">
        <f t="shared" si="79"/>
        <v>2208546.0642454079</v>
      </c>
      <c r="J825" s="27">
        <f t="shared" si="80"/>
        <v>0.66192428079120047</v>
      </c>
    </row>
    <row r="826" spans="2:10" hidden="1" outlineLevel="1" x14ac:dyDescent="0.25">
      <c r="B826" s="29">
        <f>IF('RECAUDO 2015'!B767=6,'RECAUDO 2015'!A767,0)</f>
        <v>627030</v>
      </c>
      <c r="C826" s="30" t="str">
        <f>VLOOKUP(B826,'RECAUDO 2015'!$A$10:$D$854,3,FALSE)</f>
        <v xml:space="preserve">SUAZA                                             </v>
      </c>
      <c r="D826" s="31">
        <f>IFERROR(VLOOKUP(B826,'RECAUDO 2014'!$A$10:$E$860,4,FALSE),0)</f>
        <v>5059600</v>
      </c>
      <c r="E826" s="31">
        <f>VLOOKUP(B826,'RECAUDO 2015'!$A$10:$D$854,4,FALSE)</f>
        <v>5295800</v>
      </c>
      <c r="F826" s="31">
        <f t="shared" si="76"/>
        <v>5740098.0256184749</v>
      </c>
      <c r="G826" s="31">
        <f t="shared" si="77"/>
        <v>236200</v>
      </c>
      <c r="H826" s="32">
        <f t="shared" si="78"/>
        <v>4.6683532295043184E-2</v>
      </c>
      <c r="I826" s="31">
        <f t="shared" si="79"/>
        <v>-444298.02561847493</v>
      </c>
      <c r="J826" s="32">
        <f t="shared" si="80"/>
        <v>-7.740251536394338E-2</v>
      </c>
    </row>
    <row r="827" spans="2:10" hidden="1" outlineLevel="1" x14ac:dyDescent="0.25">
      <c r="B827" s="24">
        <f>IF('RECAUDO 2015'!B768=6,'RECAUDO 2015'!A768,0)</f>
        <v>627005</v>
      </c>
      <c r="C827" s="25" t="str">
        <f>VLOOKUP(B827,'RECAUDO 2015'!$A$10:$D$854,3,FALSE)</f>
        <v xml:space="preserve">ALGECIRAS                                         </v>
      </c>
      <c r="D827" s="26">
        <f>IFERROR(VLOOKUP(B827,'RECAUDO 2014'!$A$10:$E$860,4,FALSE),0)</f>
        <v>4889200</v>
      </c>
      <c r="E827" s="26">
        <f>VLOOKUP(B827,'RECAUDO 2015'!$A$10:$D$854,4,FALSE)</f>
        <v>5290600</v>
      </c>
      <c r="F827" s="26">
        <f t="shared" si="76"/>
        <v>5546779.8377053216</v>
      </c>
      <c r="G827" s="26">
        <f t="shared" si="77"/>
        <v>401400</v>
      </c>
      <c r="H827" s="27">
        <f t="shared" si="78"/>
        <v>8.2099320952303101E-2</v>
      </c>
      <c r="I827" s="26">
        <f t="shared" si="79"/>
        <v>-256179.83770532161</v>
      </c>
      <c r="J827" s="27">
        <f t="shared" si="80"/>
        <v>-4.618532647787621E-2</v>
      </c>
    </row>
    <row r="828" spans="2:10" hidden="1" outlineLevel="1" x14ac:dyDescent="0.25">
      <c r="B828" s="29">
        <f>IF('RECAUDO 2015'!B769=6,'RECAUDO 2015'!A769,0)</f>
        <v>629017</v>
      </c>
      <c r="C828" s="30" t="str">
        <f>VLOOKUP(B828,'RECAUDO 2015'!$A$10:$D$854,3,FALSE)</f>
        <v xml:space="preserve">COTELCO CAQUETA                                   </v>
      </c>
      <c r="D828" s="31">
        <f>IFERROR(VLOOKUP(B828,'RECAUDO 2014'!$A$10:$E$860,4,FALSE),0)</f>
        <v>7514900</v>
      </c>
      <c r="E828" s="31">
        <f>VLOOKUP(B828,'RECAUDO 2015'!$A$10:$D$854,4,FALSE)</f>
        <v>5099600</v>
      </c>
      <c r="F828" s="31">
        <f t="shared" si="76"/>
        <v>8525627.0560361054</v>
      </c>
      <c r="G828" s="31">
        <f t="shared" si="77"/>
        <v>-2415300</v>
      </c>
      <c r="H828" s="32">
        <f t="shared" si="78"/>
        <v>-0.32140148238832189</v>
      </c>
      <c r="I828" s="31">
        <f t="shared" si="79"/>
        <v>-3426027.0560361054</v>
      </c>
      <c r="J828" s="32">
        <f t="shared" si="80"/>
        <v>-0.40185044847938711</v>
      </c>
    </row>
    <row r="829" spans="2:10" hidden="1" outlineLevel="1" x14ac:dyDescent="0.25">
      <c r="B829" s="24">
        <f>IF('RECAUDO 2015'!B770=6,'RECAUDO 2015'!A770,0)</f>
        <v>628038</v>
      </c>
      <c r="C829" s="25" t="str">
        <f>VLOOKUP(B829,'RECAUDO 2015'!$A$10:$D$854,3,FALSE)</f>
        <v xml:space="preserve">VENADILLO                                         </v>
      </c>
      <c r="D829" s="26">
        <f>IFERROR(VLOOKUP(B829,'RECAUDO 2014'!$A$10:$E$860,4,FALSE),0)</f>
        <v>3048900</v>
      </c>
      <c r="E829" s="26">
        <f>VLOOKUP(B829,'RECAUDO 2015'!$A$10:$D$854,4,FALSE)</f>
        <v>5061300</v>
      </c>
      <c r="F829" s="26">
        <f t="shared" si="76"/>
        <v>3458966.0981714302</v>
      </c>
      <c r="G829" s="26">
        <f t="shared" si="77"/>
        <v>2012400</v>
      </c>
      <c r="H829" s="27">
        <f t="shared" si="78"/>
        <v>0.66004132638000601</v>
      </c>
      <c r="I829" s="26">
        <f t="shared" si="79"/>
        <v>1602333.9018285698</v>
      </c>
      <c r="J829" s="27">
        <f t="shared" si="80"/>
        <v>0.46324070729563904</v>
      </c>
    </row>
    <row r="830" spans="2:10" hidden="1" outlineLevel="1" x14ac:dyDescent="0.25">
      <c r="B830" s="29">
        <f>IF('RECAUDO 2015'!B771=6,'RECAUDO 2015'!A771,0)</f>
        <v>633015</v>
      </c>
      <c r="C830" s="30" t="str">
        <f>VLOOKUP(B830,'RECAUDO 2015'!$A$10:$D$854,3,FALSE)</f>
        <v xml:space="preserve">PUERTO  CAICEDO                                   </v>
      </c>
      <c r="D830" s="31">
        <f>IFERROR(VLOOKUP(B830,'RECAUDO 2014'!$A$10:$E$860,4,FALSE),0)</f>
        <v>2873100</v>
      </c>
      <c r="E830" s="31">
        <f>VLOOKUP(B830,'RECAUDO 2015'!$A$10:$D$854,4,FALSE)</f>
        <v>4760300</v>
      </c>
      <c r="F830" s="31">
        <f t="shared" si="76"/>
        <v>3259521.6296553956</v>
      </c>
      <c r="G830" s="31">
        <f t="shared" si="77"/>
        <v>1887200</v>
      </c>
      <c r="H830" s="32">
        <f t="shared" si="78"/>
        <v>0.65685148445929475</v>
      </c>
      <c r="I830" s="31">
        <f t="shared" si="79"/>
        <v>1500778.3703446044</v>
      </c>
      <c r="J830" s="32">
        <f t="shared" si="80"/>
        <v>0.46042902636092342</v>
      </c>
    </row>
    <row r="831" spans="2:10" hidden="1" outlineLevel="1" x14ac:dyDescent="0.25">
      <c r="B831" s="24">
        <f>IF('RECAUDO 2015'!B772=6,'RECAUDO 2015'!A772,0)</f>
        <v>628017</v>
      </c>
      <c r="C831" s="25" t="str">
        <f>VLOOKUP(B831,'RECAUDO 2015'!$A$10:$D$854,3,FALSE)</f>
        <v xml:space="preserve">FRESNO                                            </v>
      </c>
      <c r="D831" s="26">
        <f>IFERROR(VLOOKUP(B831,'RECAUDO 2014'!$A$10:$E$860,4,FALSE),0)</f>
        <v>3097600</v>
      </c>
      <c r="E831" s="26">
        <f>VLOOKUP(B831,'RECAUDO 2015'!$A$10:$D$854,4,FALSE)</f>
        <v>4730600</v>
      </c>
      <c r="F831" s="26">
        <f t="shared" si="76"/>
        <v>3514216.0732381586</v>
      </c>
      <c r="G831" s="26">
        <f t="shared" si="77"/>
        <v>1633000</v>
      </c>
      <c r="H831" s="27">
        <f t="shared" si="78"/>
        <v>0.52718233471074383</v>
      </c>
      <c r="I831" s="26">
        <f t="shared" si="79"/>
        <v>1216383.9267618414</v>
      </c>
      <c r="J831" s="27">
        <f t="shared" si="80"/>
        <v>0.34613236676736547</v>
      </c>
    </row>
    <row r="832" spans="2:10" hidden="1" outlineLevel="1" x14ac:dyDescent="0.25">
      <c r="B832" s="29">
        <f>IF('RECAUDO 2015'!B773=6,'RECAUDO 2015'!A773,0)</f>
        <v>628031</v>
      </c>
      <c r="C832" s="30" t="str">
        <f>VLOOKUP(B832,'RECAUDO 2015'!$A$10:$D$854,3,FALSE)</f>
        <v xml:space="preserve">SALDANA                                           </v>
      </c>
      <c r="D832" s="31">
        <f>IFERROR(VLOOKUP(B832,'RECAUDO 2014'!$A$10:$E$860,4,FALSE),0)</f>
        <v>3757800</v>
      </c>
      <c r="E832" s="31">
        <f>VLOOKUP(B832,'RECAUDO 2015'!$A$10:$D$854,4,FALSE)</f>
        <v>4710500</v>
      </c>
      <c r="F832" s="31">
        <f t="shared" si="76"/>
        <v>4263210.6017608317</v>
      </c>
      <c r="G832" s="31">
        <f t="shared" si="77"/>
        <v>952700</v>
      </c>
      <c r="H832" s="32">
        <f t="shared" si="78"/>
        <v>0.25352599925488328</v>
      </c>
      <c r="I832" s="31">
        <f t="shared" si="79"/>
        <v>447289.39823916834</v>
      </c>
      <c r="J832" s="32">
        <f t="shared" si="80"/>
        <v>0.10491843824333347</v>
      </c>
    </row>
    <row r="833" spans="2:10" hidden="1" outlineLevel="1" x14ac:dyDescent="0.25">
      <c r="B833" s="24">
        <f>IF('RECAUDO 2015'!B774=6,'RECAUDO 2015'!A774,0)</f>
        <v>628019</v>
      </c>
      <c r="C833" s="25" t="str">
        <f>VLOOKUP(B833,'RECAUDO 2015'!$A$10:$D$854,3,FALSE)</f>
        <v xml:space="preserve">ICONONZO                                          </v>
      </c>
      <c r="D833" s="26">
        <f>IFERROR(VLOOKUP(B833,'RECAUDO 2014'!$A$10:$E$860,4,FALSE),0)</f>
        <v>872900</v>
      </c>
      <c r="E833" s="26">
        <f>VLOOKUP(B833,'RECAUDO 2015'!$A$10:$D$854,4,FALSE)</f>
        <v>4582400</v>
      </c>
      <c r="F833" s="26">
        <f t="shared" si="76"/>
        <v>990301.91449173191</v>
      </c>
      <c r="G833" s="26">
        <f t="shared" si="77"/>
        <v>3709500</v>
      </c>
      <c r="H833" s="27">
        <f t="shared" si="78"/>
        <v>4.2496276778554245</v>
      </c>
      <c r="I833" s="26">
        <f t="shared" si="79"/>
        <v>3592098.0855082683</v>
      </c>
      <c r="J833" s="27">
        <f t="shared" si="80"/>
        <v>3.6272757155598319</v>
      </c>
    </row>
    <row r="834" spans="2:10" hidden="1" outlineLevel="1" x14ac:dyDescent="0.25">
      <c r="B834" s="29">
        <f>IF('RECAUDO 2015'!B775=6,'RECAUDO 2015'!A775,0)</f>
        <v>627007</v>
      </c>
      <c r="C834" s="30" t="str">
        <f>VLOOKUP(B834,'RECAUDO 2015'!$A$10:$D$854,3,FALSE)</f>
        <v xml:space="preserve">BARAYA                                            </v>
      </c>
      <c r="D834" s="31">
        <f>IFERROR(VLOOKUP(B834,'RECAUDO 2014'!$A$10:$E$860,4,FALSE),0)</f>
        <v>2712600</v>
      </c>
      <c r="E834" s="31">
        <f>VLOOKUP(B834,'RECAUDO 2015'!$A$10:$D$854,4,FALSE)</f>
        <v>4498300</v>
      </c>
      <c r="F834" s="31">
        <f t="shared" si="76"/>
        <v>3077434.9561808589</v>
      </c>
      <c r="G834" s="31">
        <f t="shared" si="77"/>
        <v>1785700</v>
      </c>
      <c r="H834" s="32">
        <f t="shared" si="78"/>
        <v>0.65829831158298302</v>
      </c>
      <c r="I834" s="31">
        <f t="shared" si="79"/>
        <v>1420865.0438191411</v>
      </c>
      <c r="J834" s="32">
        <f t="shared" si="80"/>
        <v>0.46170432975859055</v>
      </c>
    </row>
    <row r="835" spans="2:10" hidden="1" outlineLevel="1" x14ac:dyDescent="0.25">
      <c r="B835" s="24">
        <f>IF('RECAUDO 2015'!B776=6,'RECAUDO 2015'!A776,0)</f>
        <v>627036</v>
      </c>
      <c r="C835" s="25" t="str">
        <f>VLOOKUP(B835,'RECAUDO 2015'!$A$10:$D$854,3,FALSE)</f>
        <v xml:space="preserve">VILLAVIJA                                         </v>
      </c>
      <c r="D835" s="26">
        <f>IFERROR(VLOOKUP(B835,'RECAUDO 2014'!$A$10:$E$860,4,FALSE),0)</f>
        <v>2493700</v>
      </c>
      <c r="E835" s="26">
        <f>VLOOKUP(B835,'RECAUDO 2015'!$A$10:$D$854,4,FALSE)</f>
        <v>4475900</v>
      </c>
      <c r="F835" s="26">
        <f t="shared" si="76"/>
        <v>2829093.692482566</v>
      </c>
      <c r="G835" s="26">
        <f t="shared" si="77"/>
        <v>1982200</v>
      </c>
      <c r="H835" s="27">
        <f t="shared" si="78"/>
        <v>0.79488310542567264</v>
      </c>
      <c r="I835" s="26">
        <f t="shared" si="79"/>
        <v>1646806.307517434</v>
      </c>
      <c r="J835" s="27">
        <f t="shared" si="80"/>
        <v>0.58209677250820935</v>
      </c>
    </row>
    <row r="836" spans="2:10" hidden="1" outlineLevel="1" x14ac:dyDescent="0.25">
      <c r="B836" s="29">
        <f>IF('RECAUDO 2015'!B777=6,'RECAUDO 2015'!A777,0)</f>
        <v>628023</v>
      </c>
      <c r="C836" s="30" t="str">
        <f>VLOOKUP(B836,'RECAUDO 2015'!$A$10:$D$854,3,FALSE)</f>
        <v xml:space="preserve">ORTEGA                                            </v>
      </c>
      <c r="D836" s="31">
        <f>IFERROR(VLOOKUP(B836,'RECAUDO 2014'!$A$10:$E$860,4,FALSE),0)</f>
        <v>3210700</v>
      </c>
      <c r="E836" s="31">
        <f>VLOOKUP(B836,'RECAUDO 2015'!$A$10:$D$854,4,FALSE)</f>
        <v>4402400</v>
      </c>
      <c r="F836" s="31">
        <f t="shared" si="76"/>
        <v>3642527.61697629</v>
      </c>
      <c r="G836" s="31">
        <f t="shared" si="77"/>
        <v>1191700</v>
      </c>
      <c r="H836" s="32">
        <f t="shared" si="78"/>
        <v>0.37116516647460052</v>
      </c>
      <c r="I836" s="31">
        <f t="shared" si="79"/>
        <v>759872.38302370999</v>
      </c>
      <c r="J836" s="32">
        <f t="shared" si="80"/>
        <v>0.20861128944699403</v>
      </c>
    </row>
    <row r="837" spans="2:10" hidden="1" outlineLevel="1" x14ac:dyDescent="0.25">
      <c r="B837" s="24">
        <f>IF('RECAUDO 2015'!B778=6,'RECAUDO 2015'!A778,0)</f>
        <v>627023</v>
      </c>
      <c r="C837" s="25" t="str">
        <f>VLOOKUP(B837,'RECAUDO 2015'!$A$10:$D$854,3,FALSE)</f>
        <v xml:space="preserve">PALESTINA                                         </v>
      </c>
      <c r="D837" s="26">
        <f>IFERROR(VLOOKUP(B837,'RECAUDO 2014'!$A$10:$E$860,4,FALSE),0)</f>
        <v>2365300</v>
      </c>
      <c r="E837" s="26">
        <f>VLOOKUP(B837,'RECAUDO 2015'!$A$10:$D$854,4,FALSE)</f>
        <v>4347900</v>
      </c>
      <c r="F837" s="26">
        <f t="shared" si="76"/>
        <v>2683424.3537029368</v>
      </c>
      <c r="G837" s="26">
        <f t="shared" si="77"/>
        <v>1982600</v>
      </c>
      <c r="H837" s="27">
        <f t="shared" si="78"/>
        <v>0.83820234219760703</v>
      </c>
      <c r="I837" s="26">
        <f t="shared" si="79"/>
        <v>1664475.6462970632</v>
      </c>
      <c r="J837" s="27">
        <f t="shared" si="80"/>
        <v>0.62028044278580241</v>
      </c>
    </row>
    <row r="838" spans="2:10" hidden="1" outlineLevel="1" x14ac:dyDescent="0.25">
      <c r="B838" s="29">
        <f>IF('RECAUDO 2015'!B779=6,'RECAUDO 2015'!A779,0)</f>
        <v>635001</v>
      </c>
      <c r="C838" s="30" t="str">
        <f>VLOOKUP(B838,'RECAUDO 2015'!$A$10:$D$854,3,FALSE)</f>
        <v xml:space="preserve">MITU                                              </v>
      </c>
      <c r="D838" s="31">
        <f>IFERROR(VLOOKUP(B838,'RECAUDO 2014'!$A$10:$E$860,4,FALSE),0)</f>
        <v>1207400</v>
      </c>
      <c r="E838" s="31">
        <f>VLOOKUP(B838,'RECAUDO 2015'!$A$10:$D$854,4,FALSE)</f>
        <v>4344900</v>
      </c>
      <c r="F838" s="31">
        <f t="shared" ref="F838:F901" si="87">D838*(1+$K$11)</f>
        <v>1369790.9629480091</v>
      </c>
      <c r="G838" s="31">
        <f t="shared" ref="G838:G901" si="88">E838-D838</f>
        <v>3137500</v>
      </c>
      <c r="H838" s="32">
        <f t="shared" ref="H838:H901" si="89">IF(AND(D838=0,E838&gt;0),100%,IFERROR(E838/D838-1,0%))</f>
        <v>2.5985588868643368</v>
      </c>
      <c r="I838" s="31">
        <f t="shared" ref="I838:I901" si="90">E838-F838</f>
        <v>2975109.0370519906</v>
      </c>
      <c r="J838" s="32">
        <f t="shared" ref="J838:J901" si="91">IF(AND(F838=0,E838&gt;0),100%,IFERROR(E838/F838-1,0%))</f>
        <v>2.1719438348819886</v>
      </c>
    </row>
    <row r="839" spans="2:10" hidden="1" outlineLevel="1" x14ac:dyDescent="0.25">
      <c r="B839" s="24">
        <f>IF('RECAUDO 2015'!B780=6,'RECAUDO 2015'!A780,0)</f>
        <v>628030</v>
      </c>
      <c r="C839" s="25" t="str">
        <f>VLOOKUP(B839,'RECAUDO 2015'!$A$10:$D$854,3,FALSE)</f>
        <v xml:space="preserve">ROVIRA                                            </v>
      </c>
      <c r="D839" s="26">
        <f>IFERROR(VLOOKUP(B839,'RECAUDO 2014'!$A$10:$E$860,4,FALSE),0)</f>
        <v>3088500</v>
      </c>
      <c r="E839" s="26">
        <f>VLOOKUP(B839,'RECAUDO 2015'!$A$10:$D$854,4,FALSE)</f>
        <v>4338800</v>
      </c>
      <c r="F839" s="26">
        <f t="shared" si="87"/>
        <v>3503892.1559258951</v>
      </c>
      <c r="G839" s="26">
        <f t="shared" si="88"/>
        <v>1250300</v>
      </c>
      <c r="H839" s="27">
        <f t="shared" si="89"/>
        <v>0.4048243483891858</v>
      </c>
      <c r="I839" s="26">
        <f t="shared" si="90"/>
        <v>834907.84407410491</v>
      </c>
      <c r="J839" s="27">
        <f t="shared" si="91"/>
        <v>0.23828012019778688</v>
      </c>
    </row>
    <row r="840" spans="2:10" hidden="1" outlineLevel="1" x14ac:dyDescent="0.25">
      <c r="B840" s="29">
        <f>IF('RECAUDO 2015'!B781=6,'RECAUDO 2015'!A781,0)</f>
        <v>628007</v>
      </c>
      <c r="C840" s="30" t="str">
        <f>VLOOKUP(B840,'RECAUDO 2015'!$A$10:$D$854,3,FALSE)</f>
        <v xml:space="preserve">ATACO                                             </v>
      </c>
      <c r="D840" s="31">
        <f>IFERROR(VLOOKUP(B840,'RECAUDO 2014'!$A$10:$E$860,4,FALSE),0)</f>
        <v>2206700</v>
      </c>
      <c r="E840" s="31">
        <f>VLOOKUP(B840,'RECAUDO 2015'!$A$10:$D$854,4,FALSE)</f>
        <v>4325100</v>
      </c>
      <c r="F840" s="31">
        <f t="shared" si="87"/>
        <v>2503493.2234034883</v>
      </c>
      <c r="G840" s="31">
        <f t="shared" si="88"/>
        <v>2118400</v>
      </c>
      <c r="H840" s="32">
        <f t="shared" si="89"/>
        <v>0.95998549870847882</v>
      </c>
      <c r="I840" s="31">
        <f t="shared" si="90"/>
        <v>1821606.7765965117</v>
      </c>
      <c r="J840" s="32">
        <f t="shared" si="91"/>
        <v>0.72762600656056309</v>
      </c>
    </row>
    <row r="841" spans="2:10" hidden="1" outlineLevel="1" x14ac:dyDescent="0.25">
      <c r="B841" s="24">
        <f>IF('RECAUDO 2015'!B782=6,'RECAUDO 2015'!A782,0)</f>
        <v>629015</v>
      </c>
      <c r="C841" s="25" t="str">
        <f>VLOOKUP(B841,'RECAUDO 2015'!$A$10:$D$854,3,FALSE)</f>
        <v xml:space="preserve">SOLITA                                            </v>
      </c>
      <c r="D841" s="26">
        <f>IFERROR(VLOOKUP(B841,'RECAUDO 2014'!$A$10:$E$860,4,FALSE),0)</f>
        <v>643000</v>
      </c>
      <c r="E841" s="26">
        <f>VLOOKUP(B841,'RECAUDO 2015'!$A$10:$D$854,4,FALSE)</f>
        <v>3943600</v>
      </c>
      <c r="F841" s="26">
        <f t="shared" si="87"/>
        <v>729481.19030608726</v>
      </c>
      <c r="G841" s="26">
        <f t="shared" si="88"/>
        <v>3300600</v>
      </c>
      <c r="H841" s="27">
        <f t="shared" si="89"/>
        <v>5.133125972006221</v>
      </c>
      <c r="I841" s="26">
        <f t="shared" si="90"/>
        <v>3214118.809693913</v>
      </c>
      <c r="J841" s="27">
        <f t="shared" si="91"/>
        <v>4.4060338393993161</v>
      </c>
    </row>
    <row r="842" spans="2:10" hidden="1" outlineLevel="1" x14ac:dyDescent="0.25">
      <c r="B842" s="29">
        <f>IF('RECAUDO 2015'!B783=6,'RECAUDO 2015'!A783,0)</f>
        <v>628026</v>
      </c>
      <c r="C842" s="30" t="str">
        <f>VLOOKUP(B842,'RECAUDO 2015'!$A$10:$D$854,3,FALSE)</f>
        <v xml:space="preserve">PRADO                                             </v>
      </c>
      <c r="D842" s="31">
        <f>IFERROR(VLOOKUP(B842,'RECAUDO 2014'!$A$10:$E$860,4,FALSE),0)</f>
        <v>3800300</v>
      </c>
      <c r="E842" s="31">
        <f>VLOOKUP(B842,'RECAUDO 2015'!$A$10:$D$854,4,FALSE)</f>
        <v>3774200</v>
      </c>
      <c r="F842" s="31">
        <f t="shared" si="87"/>
        <v>4311426.6990983263</v>
      </c>
      <c r="G842" s="31">
        <f t="shared" si="88"/>
        <v>-26100</v>
      </c>
      <c r="H842" s="32">
        <f t="shared" si="89"/>
        <v>-6.8678788516696176E-3</v>
      </c>
      <c r="I842" s="31">
        <f t="shared" si="90"/>
        <v>-537226.69909832627</v>
      </c>
      <c r="J842" s="32">
        <f t="shared" si="91"/>
        <v>-0.12460531897960359</v>
      </c>
    </row>
    <row r="843" spans="2:10" hidden="1" outlineLevel="1" x14ac:dyDescent="0.25">
      <c r="B843" s="24">
        <f>IF('RECAUDO 2015'!B784=6,'RECAUDO 2015'!A784,0)</f>
        <v>627013</v>
      </c>
      <c r="C843" s="25" t="str">
        <f>VLOOKUP(B843,'RECAUDO 2015'!$A$10:$D$854,3,FALSE)</f>
        <v xml:space="preserve">GUADALUPE                                         </v>
      </c>
      <c r="D843" s="26">
        <f>IFERROR(VLOOKUP(B843,'RECAUDO 2014'!$A$10:$E$860,4,FALSE),0)</f>
        <v>3005400</v>
      </c>
      <c r="E843" s="26">
        <f>VLOOKUP(B843,'RECAUDO 2015'!$A$10:$D$854,4,FALSE)</f>
        <v>3685100</v>
      </c>
      <c r="F843" s="26">
        <f t="shared" si="87"/>
        <v>3409615.5044259951</v>
      </c>
      <c r="G843" s="26">
        <f t="shared" si="88"/>
        <v>679700</v>
      </c>
      <c r="H843" s="27">
        <f t="shared" si="89"/>
        <v>0.2261595794237039</v>
      </c>
      <c r="I843" s="26">
        <f t="shared" si="90"/>
        <v>275484.49557400495</v>
      </c>
      <c r="J843" s="27">
        <f t="shared" si="91"/>
        <v>8.0796352320782416E-2</v>
      </c>
    </row>
    <row r="844" spans="2:10" hidden="1" outlineLevel="1" x14ac:dyDescent="0.25">
      <c r="B844" s="29">
        <f>IF('RECAUDO 2015'!B785=6,'RECAUDO 2015'!A785,0)</f>
        <v>627014</v>
      </c>
      <c r="C844" s="30" t="str">
        <f>VLOOKUP(B844,'RECAUDO 2015'!$A$10:$D$854,3,FALSE)</f>
        <v xml:space="preserve">HOBO                                              </v>
      </c>
      <c r="D844" s="31">
        <f>IFERROR(VLOOKUP(B844,'RECAUDO 2014'!$A$10:$E$860,4,FALSE),0)</f>
        <v>2435100</v>
      </c>
      <c r="E844" s="31">
        <f>VLOOKUP(B844,'RECAUDO 2015'!$A$10:$D$854,4,FALSE)</f>
        <v>3646400</v>
      </c>
      <c r="F844" s="31">
        <f t="shared" si="87"/>
        <v>2762612.202977221</v>
      </c>
      <c r="G844" s="31">
        <f t="shared" si="88"/>
        <v>1211300</v>
      </c>
      <c r="H844" s="32">
        <f t="shared" si="89"/>
        <v>0.4974333702928011</v>
      </c>
      <c r="I844" s="31">
        <f t="shared" si="90"/>
        <v>883787.79702277901</v>
      </c>
      <c r="J844" s="32">
        <f t="shared" si="91"/>
        <v>0.31991019082241645</v>
      </c>
    </row>
    <row r="845" spans="2:10" hidden="1" outlineLevel="1" x14ac:dyDescent="0.25">
      <c r="B845" s="24">
        <f>IF('RECAUDO 2015'!B786=6,'RECAUDO 2015'!A786,0)</f>
        <v>629007</v>
      </c>
      <c r="C845" s="25" t="str">
        <f>VLOOKUP(B845,'RECAUDO 2015'!$A$10:$D$854,3,FALSE)</f>
        <v xml:space="preserve">EL PAUJIL                                         </v>
      </c>
      <c r="D845" s="26">
        <f>IFERROR(VLOOKUP(B845,'RECAUDO 2014'!$A$10:$E$860,4,FALSE),0)</f>
        <v>2909500</v>
      </c>
      <c r="E845" s="26">
        <f>VLOOKUP(B845,'RECAUDO 2015'!$A$10:$D$854,4,FALSE)</f>
        <v>3610600</v>
      </c>
      <c r="F845" s="26">
        <f t="shared" si="87"/>
        <v>3300817.2989044492</v>
      </c>
      <c r="G845" s="26">
        <f t="shared" si="88"/>
        <v>701100</v>
      </c>
      <c r="H845" s="27">
        <f t="shared" si="89"/>
        <v>0.24096923870080778</v>
      </c>
      <c r="I845" s="26">
        <f t="shared" si="90"/>
        <v>309782.70109555079</v>
      </c>
      <c r="J845" s="27">
        <f t="shared" si="91"/>
        <v>9.3850302226169413E-2</v>
      </c>
    </row>
    <row r="846" spans="2:10" hidden="1" outlineLevel="1" x14ac:dyDescent="0.25">
      <c r="B846" s="29">
        <f>IF('RECAUDO 2015'!B787=6,'RECAUDO 2015'!A787,0)</f>
        <v>627034</v>
      </c>
      <c r="C846" s="30" t="str">
        <f>VLOOKUP(B846,'RECAUDO 2015'!$A$10:$D$854,3,FALSE)</f>
        <v xml:space="preserve">TESALIA                                           </v>
      </c>
      <c r="D846" s="31">
        <f>IFERROR(VLOOKUP(B846,'RECAUDO 2014'!$A$10:$E$860,4,FALSE),0)</f>
        <v>3142700</v>
      </c>
      <c r="E846" s="31">
        <f>VLOOKUP(B846,'RECAUDO 2015'!$A$10:$D$854,4,FALSE)</f>
        <v>3582600</v>
      </c>
      <c r="F846" s="31">
        <f t="shared" si="87"/>
        <v>3565381.8612362994</v>
      </c>
      <c r="G846" s="31">
        <f t="shared" si="88"/>
        <v>439900</v>
      </c>
      <c r="H846" s="32">
        <f t="shared" si="89"/>
        <v>0.1399751805772107</v>
      </c>
      <c r="I846" s="31">
        <f t="shared" si="90"/>
        <v>17218.138763700612</v>
      </c>
      <c r="J846" s="32">
        <f t="shared" si="91"/>
        <v>4.8292551636335279E-3</v>
      </c>
    </row>
    <row r="847" spans="2:10" hidden="1" outlineLevel="1" x14ac:dyDescent="0.25">
      <c r="B847" s="24">
        <f>IF('RECAUDO 2015'!B788=6,'RECAUDO 2015'!A788,0)</f>
        <v>628033</v>
      </c>
      <c r="C847" s="25" t="str">
        <f>VLOOKUP(B847,'RECAUDO 2015'!$A$10:$D$854,3,FALSE)</f>
        <v xml:space="preserve">SAN LUIS                                          </v>
      </c>
      <c r="D847" s="26">
        <f>IFERROR(VLOOKUP(B847,'RECAUDO 2014'!$A$10:$E$860,4,FALSE),0)</f>
        <v>2132500</v>
      </c>
      <c r="E847" s="26">
        <f>VLOOKUP(B847,'RECAUDO 2015'!$A$10:$D$854,4,FALSE)</f>
        <v>3445200</v>
      </c>
      <c r="F847" s="26">
        <f t="shared" si="87"/>
        <v>2419313.5899342629</v>
      </c>
      <c r="G847" s="26">
        <f t="shared" si="88"/>
        <v>1312700</v>
      </c>
      <c r="H847" s="27">
        <f t="shared" si="89"/>
        <v>0.61556858147713944</v>
      </c>
      <c r="I847" s="26">
        <f t="shared" si="90"/>
        <v>1025886.4100657371</v>
      </c>
      <c r="J847" s="27">
        <f t="shared" si="91"/>
        <v>0.42404027916596476</v>
      </c>
    </row>
    <row r="848" spans="2:10" hidden="1" outlineLevel="1" x14ac:dyDescent="0.25">
      <c r="B848" s="29">
        <f>IF('RECAUDO 2015'!B789=6,'RECAUDO 2015'!A789,0)</f>
        <v>627024</v>
      </c>
      <c r="C848" s="30" t="str">
        <f>VLOOKUP(B848,'RECAUDO 2015'!$A$10:$D$854,3,FALSE)</f>
        <v xml:space="preserve">PITAL                                             </v>
      </c>
      <c r="D848" s="31">
        <f>IFERROR(VLOOKUP(B848,'RECAUDO 2014'!$A$10:$E$860,4,FALSE),0)</f>
        <v>2279500</v>
      </c>
      <c r="E848" s="31">
        <f>VLOOKUP(B848,'RECAUDO 2015'!$A$10:$D$854,4,FALSE)</f>
        <v>3176500</v>
      </c>
      <c r="F848" s="31">
        <f t="shared" si="87"/>
        <v>2586084.5619015954</v>
      </c>
      <c r="G848" s="31">
        <f t="shared" si="88"/>
        <v>897000</v>
      </c>
      <c r="H848" s="32">
        <f t="shared" si="89"/>
        <v>0.39350734810265409</v>
      </c>
      <c r="I848" s="31">
        <f t="shared" si="90"/>
        <v>590415.43809840456</v>
      </c>
      <c r="J848" s="32">
        <f t="shared" si="91"/>
        <v>0.22830476883720352</v>
      </c>
    </row>
    <row r="849" spans="2:10" hidden="1" outlineLevel="1" x14ac:dyDescent="0.25">
      <c r="B849" s="24">
        <f>IF('RECAUDO 2015'!B790=6,'RECAUDO 2015'!A790,0)</f>
        <v>633006</v>
      </c>
      <c r="C849" s="25" t="str">
        <f>VLOOKUP(B849,'RECAUDO 2015'!$A$10:$D$854,3,FALSE)</f>
        <v xml:space="preserve">SIBUNDOY                                          </v>
      </c>
      <c r="D849" s="26">
        <f>IFERROR(VLOOKUP(B849,'RECAUDO 2014'!$A$10:$E$860,4,FALSE),0)</f>
        <v>3338500</v>
      </c>
      <c r="E849" s="26">
        <f>VLOOKUP(B849,'RECAUDO 2015'!$A$10:$D$854,4,FALSE)</f>
        <v>3070100</v>
      </c>
      <c r="F849" s="26">
        <f t="shared" si="87"/>
        <v>3787516.2579111545</v>
      </c>
      <c r="G849" s="26">
        <f t="shared" si="88"/>
        <v>-268400</v>
      </c>
      <c r="H849" s="27">
        <f t="shared" si="89"/>
        <v>-8.0395387149917674E-2</v>
      </c>
      <c r="I849" s="26">
        <f t="shared" si="90"/>
        <v>-717416.25791115453</v>
      </c>
      <c r="J849" s="27">
        <f t="shared" si="91"/>
        <v>-0.18941602070028218</v>
      </c>
    </row>
    <row r="850" spans="2:10" hidden="1" outlineLevel="1" x14ac:dyDescent="0.25">
      <c r="B850" s="29">
        <f>IF('RECAUDO 2015'!B791=6,'RECAUDO 2015'!A791,0)</f>
        <v>627006</v>
      </c>
      <c r="C850" s="30" t="str">
        <f>VLOOKUP(B850,'RECAUDO 2015'!$A$10:$D$854,3,FALSE)</f>
        <v xml:space="preserve">ALTAMIRA                                          </v>
      </c>
      <c r="D850" s="31">
        <f>IFERROR(VLOOKUP(B850,'RECAUDO 2014'!$A$10:$E$860,4,FALSE),0)</f>
        <v>1585300</v>
      </c>
      <c r="E850" s="31">
        <f>VLOOKUP(B850,'RECAUDO 2015'!$A$10:$D$854,4,FALSE)</f>
        <v>2890000</v>
      </c>
      <c r="F850" s="31">
        <f t="shared" si="87"/>
        <v>1798517.1555089273</v>
      </c>
      <c r="G850" s="31">
        <f t="shared" si="88"/>
        <v>1304700</v>
      </c>
      <c r="H850" s="32">
        <f t="shared" si="89"/>
        <v>0.82299880148867732</v>
      </c>
      <c r="I850" s="31">
        <f t="shared" si="90"/>
        <v>1091482.8444910727</v>
      </c>
      <c r="J850" s="32">
        <f t="shared" si="91"/>
        <v>0.60687930673767476</v>
      </c>
    </row>
    <row r="851" spans="2:10" hidden="1" outlineLevel="1" x14ac:dyDescent="0.25">
      <c r="B851" s="24">
        <f>IF('RECAUDO 2015'!B792=6,'RECAUDO 2015'!A792,0)</f>
        <v>627003</v>
      </c>
      <c r="C851" s="25" t="str">
        <f>VLOOKUP(B851,'RECAUDO 2015'!$A$10:$D$854,3,FALSE)</f>
        <v xml:space="preserve">AGRADO                                            </v>
      </c>
      <c r="D851" s="26">
        <f>IFERROR(VLOOKUP(B851,'RECAUDO 2014'!$A$10:$E$860,4,FALSE),0)</f>
        <v>3791000</v>
      </c>
      <c r="E851" s="26">
        <f>VLOOKUP(B851,'RECAUDO 2015'!$A$10:$D$854,4,FALSE)</f>
        <v>2881800</v>
      </c>
      <c r="F851" s="26">
        <f t="shared" si="87"/>
        <v>4300875.8825044744</v>
      </c>
      <c r="G851" s="26">
        <f t="shared" si="88"/>
        <v>-909200</v>
      </c>
      <c r="H851" s="27">
        <f t="shared" si="89"/>
        <v>-0.23983117910841467</v>
      </c>
      <c r="I851" s="26">
        <f t="shared" si="90"/>
        <v>-1419075.8825044744</v>
      </c>
      <c r="J851" s="27">
        <f t="shared" si="91"/>
        <v>-0.32995043829958703</v>
      </c>
    </row>
    <row r="852" spans="2:10" hidden="1" outlineLevel="1" x14ac:dyDescent="0.25">
      <c r="B852" s="29">
        <f>IF('RECAUDO 2015'!B793=6,'RECAUDO 2015'!A793,0)</f>
        <v>633005</v>
      </c>
      <c r="C852" s="30" t="str">
        <f>VLOOKUP(B852,'RECAUDO 2015'!$A$10:$D$854,3,FALSE)</f>
        <v xml:space="preserve">PUERTO LEGUIZAMO                                  </v>
      </c>
      <c r="D852" s="31">
        <f>IFERROR(VLOOKUP(B852,'RECAUDO 2014'!$A$10:$E$860,4,FALSE),0)</f>
        <v>1788900</v>
      </c>
      <c r="E852" s="31">
        <f>VLOOKUP(B852,'RECAUDO 2015'!$A$10:$D$854,4,FALSE)</f>
        <v>2862800</v>
      </c>
      <c r="F852" s="31">
        <f t="shared" si="87"/>
        <v>2029500.6241657224</v>
      </c>
      <c r="G852" s="31">
        <f t="shared" si="88"/>
        <v>1073900</v>
      </c>
      <c r="H852" s="32">
        <f t="shared" si="89"/>
        <v>0.60031304153390352</v>
      </c>
      <c r="I852" s="31">
        <f t="shared" si="90"/>
        <v>833299.3758342776</v>
      </c>
      <c r="J852" s="32">
        <f t="shared" si="91"/>
        <v>0.4105933084779545</v>
      </c>
    </row>
    <row r="853" spans="2:10" hidden="1" outlineLevel="1" x14ac:dyDescent="0.25">
      <c r="B853" s="24">
        <f>IF('RECAUDO 2015'!B794=6,'RECAUDO 2015'!A794,0)</f>
        <v>627002</v>
      </c>
      <c r="C853" s="25" t="str">
        <f>VLOOKUP(B853,'RECAUDO 2015'!$A$10:$D$854,3,FALSE)</f>
        <v xml:space="preserve">ACEVEDO                                           </v>
      </c>
      <c r="D853" s="26">
        <f>IFERROR(VLOOKUP(B853,'RECAUDO 2014'!$A$10:$E$860,4,FALSE),0)</f>
        <v>2643400</v>
      </c>
      <c r="E853" s="26">
        <f>VLOOKUP(B853,'RECAUDO 2015'!$A$10:$D$854,4,FALSE)</f>
        <v>2781500</v>
      </c>
      <c r="F853" s="26">
        <f t="shared" si="87"/>
        <v>2998927.8047513394</v>
      </c>
      <c r="G853" s="26">
        <f t="shared" si="88"/>
        <v>138100</v>
      </c>
      <c r="H853" s="27">
        <f t="shared" si="89"/>
        <v>5.224332299311496E-2</v>
      </c>
      <c r="I853" s="26">
        <f t="shared" si="90"/>
        <v>-217427.80475133937</v>
      </c>
      <c r="J853" s="27">
        <f t="shared" si="91"/>
        <v>-7.2501846962390482E-2</v>
      </c>
    </row>
    <row r="854" spans="2:10" hidden="1" outlineLevel="1" x14ac:dyDescent="0.25">
      <c r="B854" s="29">
        <f>IF('RECAUDO 2015'!B795=6,'RECAUDO 2015'!A795,0)</f>
        <v>627031</v>
      </c>
      <c r="C854" s="30" t="str">
        <f>VLOOKUP(B854,'RECAUDO 2015'!$A$10:$D$854,3,FALSE)</f>
        <v xml:space="preserve">TARQUI                                            </v>
      </c>
      <c r="D854" s="31">
        <f>IFERROR(VLOOKUP(B854,'RECAUDO 2014'!$A$10:$E$860,4,FALSE),0)</f>
        <v>1943400</v>
      </c>
      <c r="E854" s="31">
        <f>VLOOKUP(B854,'RECAUDO 2015'!$A$10:$D$854,4,FALSE)</f>
        <v>2678500</v>
      </c>
      <c r="F854" s="31">
        <f t="shared" si="87"/>
        <v>2204780.319192613</v>
      </c>
      <c r="G854" s="31">
        <f t="shared" si="88"/>
        <v>735100</v>
      </c>
      <c r="H854" s="32">
        <f t="shared" si="89"/>
        <v>0.37825460533086352</v>
      </c>
      <c r="I854" s="31">
        <f t="shared" si="90"/>
        <v>473719.68080738699</v>
      </c>
      <c r="J854" s="32">
        <f t="shared" si="91"/>
        <v>0.21486026371138078</v>
      </c>
    </row>
    <row r="855" spans="2:10" hidden="1" outlineLevel="1" x14ac:dyDescent="0.25">
      <c r="B855" s="24">
        <f>IF('RECAUDO 2015'!B796=6,'RECAUDO 2015'!A796,0)</f>
        <v>628022</v>
      </c>
      <c r="C855" s="25" t="str">
        <f>VLOOKUP(B855,'RECAUDO 2015'!$A$10:$D$854,3,FALSE)</f>
        <v xml:space="preserve">NATAGAIMA                                         </v>
      </c>
      <c r="D855" s="26">
        <f>IFERROR(VLOOKUP(B855,'RECAUDO 2014'!$A$10:$E$860,4,FALSE),0)</f>
        <v>1816100</v>
      </c>
      <c r="E855" s="26">
        <f>VLOOKUP(B855,'RECAUDO 2015'!$A$10:$D$854,4,FALSE)</f>
        <v>2661400</v>
      </c>
      <c r="F855" s="26">
        <f t="shared" si="87"/>
        <v>2060358.9264617187</v>
      </c>
      <c r="G855" s="26">
        <f t="shared" si="88"/>
        <v>845300</v>
      </c>
      <c r="H855" s="27">
        <f t="shared" si="89"/>
        <v>0.46544793788888272</v>
      </c>
      <c r="I855" s="26">
        <f t="shared" si="90"/>
        <v>601041.07353828126</v>
      </c>
      <c r="J855" s="27">
        <f t="shared" si="91"/>
        <v>0.29171668383549898</v>
      </c>
    </row>
    <row r="856" spans="2:10" hidden="1" outlineLevel="1" x14ac:dyDescent="0.25">
      <c r="B856" s="29">
        <f>IF('RECAUDO 2015'!B797=6,'RECAUDO 2015'!A797,0)</f>
        <v>627020</v>
      </c>
      <c r="C856" s="30" t="str">
        <f>VLOOKUP(B856,'RECAUDO 2015'!$A$10:$D$854,3,FALSE)</f>
        <v xml:space="preserve">OPORAPA                                           </v>
      </c>
      <c r="D856" s="31">
        <f>IFERROR(VLOOKUP(B856,'RECAUDO 2014'!$A$10:$E$860,4,FALSE),0)</f>
        <v>1486700</v>
      </c>
      <c r="E856" s="31">
        <f>VLOOKUP(B856,'RECAUDO 2015'!$A$10:$D$854,4,FALSE)</f>
        <v>2507300</v>
      </c>
      <c r="F856" s="31">
        <f t="shared" si="87"/>
        <v>1686655.8096859409</v>
      </c>
      <c r="G856" s="31">
        <f t="shared" si="88"/>
        <v>1020600</v>
      </c>
      <c r="H856" s="32">
        <f t="shared" si="89"/>
        <v>0.68648685007062626</v>
      </c>
      <c r="I856" s="31">
        <f t="shared" si="90"/>
        <v>820644.19031405915</v>
      </c>
      <c r="J856" s="32">
        <f t="shared" si="91"/>
        <v>0.48655107082390736</v>
      </c>
    </row>
    <row r="857" spans="2:10" hidden="1" outlineLevel="1" x14ac:dyDescent="0.25">
      <c r="B857" s="24">
        <f>IF('RECAUDO 2015'!B798=6,'RECAUDO 2015'!A798,0)</f>
        <v>627029</v>
      </c>
      <c r="C857" s="25" t="str">
        <f>VLOOKUP(B857,'RECAUDO 2015'!$A$10:$D$854,3,FALSE)</f>
        <v xml:space="preserve">SANTA MARIA                                       </v>
      </c>
      <c r="D857" s="26">
        <f>IFERROR(VLOOKUP(B857,'RECAUDO 2014'!$A$10:$E$860,4,FALSE),0)</f>
        <v>2480000</v>
      </c>
      <c r="E857" s="26">
        <f>VLOOKUP(B857,'RECAUDO 2015'!$A$10:$D$854,4,FALSE)</f>
        <v>2456600</v>
      </c>
      <c r="F857" s="26">
        <f t="shared" si="87"/>
        <v>2813551.0916937739</v>
      </c>
      <c r="G857" s="26">
        <f t="shared" si="88"/>
        <v>-23400</v>
      </c>
      <c r="H857" s="27">
        <f t="shared" si="89"/>
        <v>-9.4354838709677091E-3</v>
      </c>
      <c r="I857" s="26">
        <f t="shared" si="90"/>
        <v>-356951.09169377387</v>
      </c>
      <c r="J857" s="27">
        <f t="shared" si="91"/>
        <v>-0.12686853021705291</v>
      </c>
    </row>
    <row r="858" spans="2:10" hidden="1" outlineLevel="1" x14ac:dyDescent="0.25">
      <c r="B858" s="29">
        <f>IF('RECAUDO 2015'!B799=6,'RECAUDO 2015'!A799,0)</f>
        <v>627032</v>
      </c>
      <c r="C858" s="30" t="str">
        <f>VLOOKUP(B858,'RECAUDO 2015'!$A$10:$D$854,3,FALSE)</f>
        <v xml:space="preserve">TELLO                                             </v>
      </c>
      <c r="D858" s="31">
        <f>IFERROR(VLOOKUP(B858,'RECAUDO 2014'!$A$10:$E$860,4,FALSE),0)</f>
        <v>2027200</v>
      </c>
      <c r="E858" s="31">
        <f>VLOOKUP(B858,'RECAUDO 2015'!$A$10:$D$854,4,FALSE)</f>
        <v>2437600</v>
      </c>
      <c r="F858" s="31">
        <f t="shared" si="87"/>
        <v>2299851.1181780719</v>
      </c>
      <c r="G858" s="31">
        <f t="shared" si="88"/>
        <v>410400</v>
      </c>
      <c r="H858" s="32">
        <f t="shared" si="89"/>
        <v>0.20244672454617207</v>
      </c>
      <c r="I858" s="31">
        <f t="shared" si="90"/>
        <v>137748.88182192808</v>
      </c>
      <c r="J858" s="32">
        <f t="shared" si="91"/>
        <v>5.9894695240556128E-2</v>
      </c>
    </row>
    <row r="859" spans="2:10" hidden="1" outlineLevel="1" x14ac:dyDescent="0.25">
      <c r="B859" s="24">
        <f>IF('RECAUDO 2015'!B800=6,'RECAUDO 2015'!A800,0)</f>
        <v>629011</v>
      </c>
      <c r="C859" s="25" t="str">
        <f>VLOOKUP(B859,'RECAUDO 2015'!$A$10:$D$854,3,FALSE)</f>
        <v xml:space="preserve">PUERTO RICO                                       </v>
      </c>
      <c r="D859" s="26">
        <f>IFERROR(VLOOKUP(B859,'RECAUDO 2014'!$A$10:$E$860,4,FALSE),0)</f>
        <v>1781600</v>
      </c>
      <c r="E859" s="26">
        <f>VLOOKUP(B859,'RECAUDO 2015'!$A$10:$D$854,4,FALSE)</f>
        <v>2422600</v>
      </c>
      <c r="F859" s="26">
        <f t="shared" si="87"/>
        <v>2021218.8003877529</v>
      </c>
      <c r="G859" s="26">
        <f t="shared" si="88"/>
        <v>641000</v>
      </c>
      <c r="H859" s="27">
        <f t="shared" si="89"/>
        <v>0.35978895374943876</v>
      </c>
      <c r="I859" s="26">
        <f t="shared" si="90"/>
        <v>401381.19961224706</v>
      </c>
      <c r="J859" s="27">
        <f t="shared" si="91"/>
        <v>0.19858374537939461</v>
      </c>
    </row>
    <row r="860" spans="2:10" hidden="1" outlineLevel="1" x14ac:dyDescent="0.25">
      <c r="B860" s="29">
        <f>IF('RECAUDO 2015'!B801=6,'RECAUDO 2015'!A801,0)</f>
        <v>628005</v>
      </c>
      <c r="C860" s="30" t="str">
        <f>VLOOKUP(B860,'RECAUDO 2015'!$A$10:$D$854,3,FALSE)</f>
        <v xml:space="preserve">AMBALEMA                                          </v>
      </c>
      <c r="D860" s="31">
        <f>IFERROR(VLOOKUP(B860,'RECAUDO 2014'!$A$10:$E$860,4,FALSE),0)</f>
        <v>2378800</v>
      </c>
      <c r="E860" s="31">
        <f>VLOOKUP(B860,'RECAUDO 2015'!$A$10:$D$854,4,FALSE)</f>
        <v>2411500</v>
      </c>
      <c r="F860" s="31">
        <f t="shared" si="87"/>
        <v>2698740.0552101405</v>
      </c>
      <c r="G860" s="31">
        <f t="shared" si="88"/>
        <v>32700</v>
      </c>
      <c r="H860" s="32">
        <f t="shared" si="89"/>
        <v>1.374642676979998E-2</v>
      </c>
      <c r="I860" s="31">
        <f t="shared" si="90"/>
        <v>-287240.05521014053</v>
      </c>
      <c r="J860" s="32">
        <f t="shared" si="91"/>
        <v>-0.1064348730644139</v>
      </c>
    </row>
    <row r="861" spans="2:10" hidden="1" outlineLevel="1" x14ac:dyDescent="0.25">
      <c r="B861" s="24">
        <f>IF('RECAUDO 2015'!B802=6,'RECAUDO 2015'!A802,0)</f>
        <v>627019</v>
      </c>
      <c r="C861" s="25" t="str">
        <f>VLOOKUP(B861,'RECAUDO 2015'!$A$10:$D$854,3,FALSE)</f>
        <v xml:space="preserve">NATAGA                                            </v>
      </c>
      <c r="D861" s="26">
        <f>IFERROR(VLOOKUP(B861,'RECAUDO 2014'!$A$10:$E$860,4,FALSE),0)</f>
        <v>1011600</v>
      </c>
      <c r="E861" s="26">
        <f>VLOOKUP(B861,'RECAUDO 2015'!$A$10:$D$854,4,FALSE)</f>
        <v>2327200</v>
      </c>
      <c r="F861" s="26">
        <f t="shared" si="87"/>
        <v>1147656.5662731538</v>
      </c>
      <c r="G861" s="26">
        <f t="shared" si="88"/>
        <v>1315600</v>
      </c>
      <c r="H861" s="27">
        <f t="shared" si="89"/>
        <v>1.3005140371688415</v>
      </c>
      <c r="I861" s="26">
        <f t="shared" si="90"/>
        <v>1179543.4337268462</v>
      </c>
      <c r="J861" s="27">
        <f t="shared" si="91"/>
        <v>1.0277843288582753</v>
      </c>
    </row>
    <row r="862" spans="2:10" hidden="1" outlineLevel="1" x14ac:dyDescent="0.25">
      <c r="B862" s="29">
        <f>IF('RECAUDO 2015'!B803=6,'RECAUDO 2015'!A803,0)</f>
        <v>628039</v>
      </c>
      <c r="C862" s="30" t="str">
        <f>VLOOKUP(B862,'RECAUDO 2015'!$A$10:$D$854,3,FALSE)</f>
        <v xml:space="preserve">VILLAHERMOSA                                      </v>
      </c>
      <c r="D862" s="31">
        <f>IFERROR(VLOOKUP(B862,'RECAUDO 2014'!$A$10:$E$860,4,FALSE),0)</f>
        <v>850500</v>
      </c>
      <c r="E862" s="31">
        <f>VLOOKUP(B862,'RECAUDO 2015'!$A$10:$D$854,4,FALSE)</f>
        <v>2322600</v>
      </c>
      <c r="F862" s="31">
        <f t="shared" si="87"/>
        <v>964889.19495385268</v>
      </c>
      <c r="G862" s="31">
        <f t="shared" si="88"/>
        <v>1472100</v>
      </c>
      <c r="H862" s="32">
        <f t="shared" si="89"/>
        <v>1.7308641975308641</v>
      </c>
      <c r="I862" s="31">
        <f t="shared" si="90"/>
        <v>1357710.8050461472</v>
      </c>
      <c r="J862" s="32">
        <f t="shared" si="91"/>
        <v>1.4071157726158203</v>
      </c>
    </row>
    <row r="863" spans="2:10" hidden="1" outlineLevel="1" x14ac:dyDescent="0.25">
      <c r="B863" s="24">
        <f>IF('RECAUDO 2015'!B804=6,'RECAUDO 2015'!A804,0)</f>
        <v>628004</v>
      </c>
      <c r="C863" s="25" t="str">
        <f>VLOOKUP(B863,'RECAUDO 2015'!$A$10:$D$854,3,FALSE)</f>
        <v xml:space="preserve">ALVARADO                                          </v>
      </c>
      <c r="D863" s="26">
        <f>IFERROR(VLOOKUP(B863,'RECAUDO 2014'!$A$10:$E$860,4,FALSE),0)</f>
        <v>2576500</v>
      </c>
      <c r="E863" s="26">
        <f>VLOOKUP(B863,'RECAUDO 2015'!$A$10:$D$854,4,FALSE)</f>
        <v>2288700</v>
      </c>
      <c r="F863" s="26">
        <f t="shared" si="87"/>
        <v>2923029.9950600839</v>
      </c>
      <c r="G863" s="26">
        <f t="shared" si="88"/>
        <v>-287800</v>
      </c>
      <c r="H863" s="27">
        <f t="shared" si="89"/>
        <v>-0.11170192121094513</v>
      </c>
      <c r="I863" s="26">
        <f t="shared" si="90"/>
        <v>-634329.99506008392</v>
      </c>
      <c r="J863" s="27">
        <f t="shared" si="91"/>
        <v>-0.21701111385517791</v>
      </c>
    </row>
    <row r="864" spans="2:10" hidden="1" outlineLevel="1" x14ac:dyDescent="0.25">
      <c r="B864" s="29">
        <f>IF('RECAUDO 2015'!B805=6,'RECAUDO 2015'!A805,0)</f>
        <v>631009</v>
      </c>
      <c r="C864" s="30" t="str">
        <f>VLOOKUP(B864,'RECAUDO 2015'!$A$10:$D$854,3,FALSE)</f>
        <v xml:space="preserve">COTELCO AMAZONAS                                  </v>
      </c>
      <c r="D864" s="31">
        <f>IFERROR(VLOOKUP(B864,'RECAUDO 2014'!$A$10:$E$860,4,FALSE),0)</f>
        <v>3936300</v>
      </c>
      <c r="E864" s="31">
        <f>VLOOKUP(B864,'RECAUDO 2015'!$A$10:$D$854,4,FALSE)</f>
        <v>2244400</v>
      </c>
      <c r="F864" s="31">
        <f t="shared" si="87"/>
        <v>4465718.2105783075</v>
      </c>
      <c r="G864" s="31">
        <f t="shared" si="88"/>
        <v>-1691900</v>
      </c>
      <c r="H864" s="32">
        <f t="shared" si="89"/>
        <v>-0.42981988161471429</v>
      </c>
      <c r="I864" s="31">
        <f t="shared" si="90"/>
        <v>-2221318.2105783075</v>
      </c>
      <c r="J864" s="32">
        <f t="shared" si="91"/>
        <v>-0.49741566884280597</v>
      </c>
    </row>
    <row r="865" spans="2:10" hidden="1" outlineLevel="1" x14ac:dyDescent="0.25">
      <c r="B865" s="24">
        <f>IF('RECAUDO 2015'!B806=6,'RECAUDO 2015'!A806,0)</f>
        <v>628046</v>
      </c>
      <c r="C865" s="25" t="str">
        <f>VLOOKUP(B865,'RECAUDO 2015'!$A$10:$D$854,3,FALSE)</f>
        <v xml:space="preserve">LERIDA                                            </v>
      </c>
      <c r="D865" s="26">
        <f>IFERROR(VLOOKUP(B865,'RECAUDO 2014'!$A$10:$E$860,4,FALSE),0)</f>
        <v>3055700</v>
      </c>
      <c r="E865" s="26">
        <f>VLOOKUP(B865,'RECAUDO 2015'!$A$10:$D$854,4,FALSE)</f>
        <v>2186200</v>
      </c>
      <c r="F865" s="26">
        <f t="shared" si="87"/>
        <v>3466680.6737454291</v>
      </c>
      <c r="G865" s="26">
        <f t="shared" si="88"/>
        <v>-869500</v>
      </c>
      <c r="H865" s="27">
        <f t="shared" si="89"/>
        <v>-0.28455018490035011</v>
      </c>
      <c r="I865" s="26">
        <f t="shared" si="90"/>
        <v>-1280480.6737454291</v>
      </c>
      <c r="J865" s="27">
        <f t="shared" si="91"/>
        <v>-0.36936793268645296</v>
      </c>
    </row>
    <row r="866" spans="2:10" hidden="1" outlineLevel="1" x14ac:dyDescent="0.25">
      <c r="B866" s="29">
        <f>IF('RECAUDO 2015'!B807=6,'RECAUDO 2015'!A807,0)</f>
        <v>628025</v>
      </c>
      <c r="C866" s="30" t="str">
        <f>VLOOKUP(B866,'RECAUDO 2015'!$A$10:$D$854,3,FALSE)</f>
        <v xml:space="preserve">PLANADAS                                          </v>
      </c>
      <c r="D866" s="31">
        <f>IFERROR(VLOOKUP(B866,'RECAUDO 2014'!$A$10:$E$860,4,FALSE),0)</f>
        <v>1755500</v>
      </c>
      <c r="E866" s="31">
        <f>VLOOKUP(B866,'RECAUDO 2015'!$A$10:$D$854,4,FALSE)</f>
        <v>2153800</v>
      </c>
      <c r="F866" s="31">
        <f t="shared" si="87"/>
        <v>1991608.4441404918</v>
      </c>
      <c r="G866" s="31">
        <f t="shared" si="88"/>
        <v>398300</v>
      </c>
      <c r="H866" s="32">
        <f t="shared" si="89"/>
        <v>0.22688692680148104</v>
      </c>
      <c r="I866" s="31">
        <f t="shared" si="90"/>
        <v>162191.55585950823</v>
      </c>
      <c r="J866" s="32">
        <f t="shared" si="91"/>
        <v>8.1437471475224843E-2</v>
      </c>
    </row>
    <row r="867" spans="2:10" hidden="1" outlineLevel="1" x14ac:dyDescent="0.25">
      <c r="B867" s="24">
        <f>IF('RECAUDO 2015'!B808=6,'RECAUDO 2015'!A808,0)</f>
        <v>628051</v>
      </c>
      <c r="C867" s="25" t="str">
        <f>VLOOKUP(B867,'RECAUDO 2015'!$A$10:$D$854,3,FALSE)</f>
        <v xml:space="preserve">HERBEO                                            </v>
      </c>
      <c r="D867" s="26">
        <f>IFERROR(VLOOKUP(B867,'RECAUDO 2014'!$A$10:$E$860,4,FALSE),0)</f>
        <v>1287100</v>
      </c>
      <c r="E867" s="26">
        <f>VLOOKUP(B867,'RECAUDO 2015'!$A$10:$D$854,4,FALSE)</f>
        <v>2114200</v>
      </c>
      <c r="F867" s="26">
        <f t="shared" si="87"/>
        <v>1460210.3266609097</v>
      </c>
      <c r="G867" s="26">
        <f t="shared" si="88"/>
        <v>827100</v>
      </c>
      <c r="H867" s="27">
        <f t="shared" si="89"/>
        <v>0.64260741201149862</v>
      </c>
      <c r="I867" s="26">
        <f t="shared" si="90"/>
        <v>653989.67333909031</v>
      </c>
      <c r="J867" s="27">
        <f t="shared" si="91"/>
        <v>0.44787361203956189</v>
      </c>
    </row>
    <row r="868" spans="2:10" hidden="1" outlineLevel="1" x14ac:dyDescent="0.25">
      <c r="B868" s="29">
        <f>IF('RECAUDO 2015'!B809=6,'RECAUDO 2015'!A809,0)</f>
        <v>628006</v>
      </c>
      <c r="C868" s="30" t="str">
        <f>VLOOKUP(B868,'RECAUDO 2015'!$A$10:$D$854,3,FALSE)</f>
        <v xml:space="preserve">ANZOATEGUI                                        </v>
      </c>
      <c r="D868" s="31">
        <f>IFERROR(VLOOKUP(B868,'RECAUDO 2014'!$A$10:$E$860,4,FALSE),0)</f>
        <v>2456900</v>
      </c>
      <c r="E868" s="31">
        <f>VLOOKUP(B868,'RECAUDO 2015'!$A$10:$D$854,4,FALSE)</f>
        <v>2045500</v>
      </c>
      <c r="F868" s="31">
        <f t="shared" si="87"/>
        <v>2787344.2246703357</v>
      </c>
      <c r="G868" s="31">
        <f t="shared" si="88"/>
        <v>-411400</v>
      </c>
      <c r="H868" s="32">
        <f t="shared" si="89"/>
        <v>-0.16744678253083156</v>
      </c>
      <c r="I868" s="31">
        <f t="shared" si="90"/>
        <v>-741844.22467033565</v>
      </c>
      <c r="J868" s="32">
        <f t="shared" si="91"/>
        <v>-0.26614733053219319</v>
      </c>
    </row>
    <row r="869" spans="2:10" hidden="1" outlineLevel="1" x14ac:dyDescent="0.25">
      <c r="B869" s="24">
        <f>IF('RECAUDO 2015'!B810=6,'RECAUDO 2015'!A810,0)</f>
        <v>628011</v>
      </c>
      <c r="C869" s="25" t="str">
        <f>VLOOKUP(B869,'RECAUDO 2015'!$A$10:$D$854,3,FALSE)</f>
        <v xml:space="preserve">COELLO                                            </v>
      </c>
      <c r="D869" s="26">
        <f>IFERROR(VLOOKUP(B869,'RECAUDO 2014'!$A$10:$E$860,4,FALSE),0)</f>
        <v>1831800</v>
      </c>
      <c r="E869" s="26">
        <f>VLOOKUP(B869,'RECAUDO 2015'!$A$10:$D$854,4,FALSE)</f>
        <v>2009000</v>
      </c>
      <c r="F869" s="26">
        <f t="shared" si="87"/>
        <v>2078170.5200663931</v>
      </c>
      <c r="G869" s="26">
        <f t="shared" si="88"/>
        <v>177200</v>
      </c>
      <c r="H869" s="27">
        <f t="shared" si="89"/>
        <v>9.6735451468500822E-2</v>
      </c>
      <c r="I869" s="26">
        <f t="shared" si="90"/>
        <v>-69170.520066393074</v>
      </c>
      <c r="J869" s="27">
        <f t="shared" si="91"/>
        <v>-3.3284333214477102E-2</v>
      </c>
    </row>
    <row r="870" spans="2:10" hidden="1" outlineLevel="1" x14ac:dyDescent="0.25">
      <c r="B870" s="29">
        <f>IF('RECAUDO 2015'!B811=6,'RECAUDO 2015'!A811,0)</f>
        <v>627033</v>
      </c>
      <c r="C870" s="30" t="str">
        <f>VLOOKUP(B870,'RECAUDO 2015'!$A$10:$D$854,3,FALSE)</f>
        <v xml:space="preserve">TERUEL                                            </v>
      </c>
      <c r="D870" s="31">
        <f>IFERROR(VLOOKUP(B870,'RECAUDO 2014'!$A$10:$E$860,4,FALSE),0)</f>
        <v>2241000</v>
      </c>
      <c r="E870" s="31">
        <f>VLOOKUP(B870,'RECAUDO 2015'!$A$10:$D$854,4,FALSE)</f>
        <v>1934700</v>
      </c>
      <c r="F870" s="31">
        <f t="shared" si="87"/>
        <v>2542406.4501958657</v>
      </c>
      <c r="G870" s="31">
        <f t="shared" si="88"/>
        <v>-306300</v>
      </c>
      <c r="H870" s="32">
        <f t="shared" si="89"/>
        <v>-0.13668005354752344</v>
      </c>
      <c r="I870" s="31">
        <f t="shared" si="90"/>
        <v>-607706.45019586571</v>
      </c>
      <c r="J870" s="32">
        <f t="shared" si="91"/>
        <v>-0.23902804767862684</v>
      </c>
    </row>
    <row r="871" spans="2:10" hidden="1" outlineLevel="1" x14ac:dyDescent="0.25">
      <c r="B871" s="24">
        <f>IF('RECAUDO 2015'!B812=6,'RECAUDO 2015'!A812,0)</f>
        <v>628024</v>
      </c>
      <c r="C871" s="25" t="str">
        <f>VLOOKUP(B871,'RECAUDO 2015'!$A$10:$D$854,3,FALSE)</f>
        <v xml:space="preserve">PIEDRAS                                           </v>
      </c>
      <c r="D871" s="26">
        <f>IFERROR(VLOOKUP(B871,'RECAUDO 2014'!$A$10:$E$860,4,FALSE),0)</f>
        <v>2078000</v>
      </c>
      <c r="E871" s="26">
        <f>VLOOKUP(B871,'RECAUDO 2015'!$A$10:$D$854,4,FALSE)</f>
        <v>1824100</v>
      </c>
      <c r="F871" s="26">
        <f t="shared" si="87"/>
        <v>2357483.5357014765</v>
      </c>
      <c r="G871" s="26">
        <f t="shared" si="88"/>
        <v>-253900</v>
      </c>
      <c r="H871" s="27">
        <f t="shared" si="89"/>
        <v>-0.12218479307025987</v>
      </c>
      <c r="I871" s="26">
        <f t="shared" si="90"/>
        <v>-533383.5357014765</v>
      </c>
      <c r="J871" s="27">
        <f t="shared" si="91"/>
        <v>-0.22625122408024223</v>
      </c>
    </row>
    <row r="872" spans="2:10" hidden="1" outlineLevel="1" x14ac:dyDescent="0.25">
      <c r="B872" s="29">
        <f>IF('RECAUDO 2015'!B813=6,'RECAUDO 2015'!A813,0)</f>
        <v>629008</v>
      </c>
      <c r="C872" s="30" t="str">
        <f>VLOOKUP(B872,'RECAUDO 2015'!$A$10:$D$854,3,FALSE)</f>
        <v xml:space="preserve">LA MONTANITA                                      </v>
      </c>
      <c r="D872" s="31">
        <f>IFERROR(VLOOKUP(B872,'RECAUDO 2014'!$A$10:$E$860,4,FALSE),0)</f>
        <v>227800</v>
      </c>
      <c r="E872" s="31">
        <f>VLOOKUP(B872,'RECAUDO 2015'!$A$10:$D$854,4,FALSE)</f>
        <v>1789100</v>
      </c>
      <c r="F872" s="31">
        <f t="shared" si="87"/>
        <v>258438.2817289684</v>
      </c>
      <c r="G872" s="31">
        <f t="shared" si="88"/>
        <v>1561300</v>
      </c>
      <c r="H872" s="32">
        <f t="shared" si="89"/>
        <v>6.853819139596137</v>
      </c>
      <c r="I872" s="31">
        <f t="shared" si="90"/>
        <v>1530661.7182710315</v>
      </c>
      <c r="J872" s="32">
        <f t="shared" si="91"/>
        <v>5.9227360127563466</v>
      </c>
    </row>
    <row r="873" spans="2:10" hidden="1" outlineLevel="1" x14ac:dyDescent="0.25">
      <c r="B873" s="24">
        <f>IF('RECAUDO 2015'!B814=6,'RECAUDO 2015'!A814,0)</f>
        <v>628034</v>
      </c>
      <c r="C873" s="25" t="str">
        <f>VLOOKUP(B873,'RECAUDO 2015'!$A$10:$D$854,3,FALSE)</f>
        <v xml:space="preserve">SANTA ISABEL                                      </v>
      </c>
      <c r="D873" s="26">
        <f>IFERROR(VLOOKUP(B873,'RECAUDO 2014'!$A$10:$E$860,4,FALSE),0)</f>
        <v>1144600</v>
      </c>
      <c r="E873" s="26">
        <f>VLOOKUP(B873,'RECAUDO 2015'!$A$10:$D$854,4,FALSE)</f>
        <v>1781400</v>
      </c>
      <c r="F873" s="26">
        <f t="shared" si="87"/>
        <v>1298544.5885293118</v>
      </c>
      <c r="G873" s="26">
        <f t="shared" si="88"/>
        <v>636800</v>
      </c>
      <c r="H873" s="27">
        <f t="shared" si="89"/>
        <v>0.55635156386510576</v>
      </c>
      <c r="I873" s="26">
        <f t="shared" si="90"/>
        <v>482855.41147068818</v>
      </c>
      <c r="J873" s="27">
        <f t="shared" si="91"/>
        <v>0.37184353601408016</v>
      </c>
    </row>
    <row r="874" spans="2:10" hidden="1" outlineLevel="1" x14ac:dyDescent="0.25">
      <c r="B874" s="29">
        <f>IF('RECAUDO 2015'!B815=6,'RECAUDO 2015'!A815,0)</f>
        <v>628050</v>
      </c>
      <c r="C874" s="30" t="str">
        <f>VLOOKUP(B874,'RECAUDO 2015'!$A$10:$D$854,3,FALSE)</f>
        <v xml:space="preserve">MURILLO                                           </v>
      </c>
      <c r="D874" s="31">
        <f>IFERROR(VLOOKUP(B874,'RECAUDO 2014'!$A$10:$E$860,4,FALSE),0)</f>
        <v>1661700</v>
      </c>
      <c r="E874" s="31">
        <f>VLOOKUP(B874,'RECAUDO 2015'!$A$10:$D$854,4,FALSE)</f>
        <v>1727900</v>
      </c>
      <c r="F874" s="31">
        <f t="shared" si="87"/>
        <v>1885192.6810756226</v>
      </c>
      <c r="G874" s="31">
        <f t="shared" si="88"/>
        <v>66200</v>
      </c>
      <c r="H874" s="32">
        <f t="shared" si="89"/>
        <v>3.983871938376371E-2</v>
      </c>
      <c r="I874" s="31">
        <f t="shared" si="90"/>
        <v>-157292.68107562256</v>
      </c>
      <c r="J874" s="32">
        <f t="shared" si="91"/>
        <v>-8.3435864489924239E-2</v>
      </c>
    </row>
    <row r="875" spans="2:10" hidden="1" outlineLevel="1" x14ac:dyDescent="0.25">
      <c r="B875" s="24">
        <f>IF('RECAUDO 2015'!B816=6,'RECAUDO 2015'!A816,0)</f>
        <v>628029</v>
      </c>
      <c r="C875" s="25" t="str">
        <f>VLOOKUP(B875,'RECAUDO 2015'!$A$10:$D$854,3,FALSE)</f>
        <v xml:space="preserve">RONCESVALLES                                      </v>
      </c>
      <c r="D875" s="26">
        <f>IFERROR(VLOOKUP(B875,'RECAUDO 2014'!$A$10:$E$860,4,FALSE),0)</f>
        <v>1368800</v>
      </c>
      <c r="E875" s="26">
        <f>VLOOKUP(B875,'RECAUDO 2015'!$A$10:$D$854,4,FALSE)</f>
        <v>1700800</v>
      </c>
      <c r="F875" s="26">
        <f t="shared" si="87"/>
        <v>1552898.6831896924</v>
      </c>
      <c r="G875" s="26">
        <f t="shared" si="88"/>
        <v>332000</v>
      </c>
      <c r="H875" s="27">
        <f t="shared" si="89"/>
        <v>0.24254821741671528</v>
      </c>
      <c r="I875" s="26">
        <f t="shared" si="90"/>
        <v>147901.31681030756</v>
      </c>
      <c r="J875" s="27">
        <f t="shared" si="91"/>
        <v>9.5242090428278692E-2</v>
      </c>
    </row>
    <row r="876" spans="2:10" hidden="1" outlineLevel="1" x14ac:dyDescent="0.25">
      <c r="B876" s="29">
        <f>IF('RECAUDO 2015'!B817=6,'RECAUDO 2015'!A817,0)</f>
        <v>627017</v>
      </c>
      <c r="C876" s="30" t="str">
        <f>VLOOKUP(B876,'RECAUDO 2015'!$A$10:$D$854,3,FALSE)</f>
        <v xml:space="preserve">LA ARGENTINA                                      </v>
      </c>
      <c r="D876" s="31">
        <f>IFERROR(VLOOKUP(B876,'RECAUDO 2014'!$A$10:$E$860,4,FALSE),0)</f>
        <v>1932500</v>
      </c>
      <c r="E876" s="31">
        <f>VLOOKUP(B876,'RECAUDO 2015'!$A$10:$D$854,4,FALSE)</f>
        <v>1686300</v>
      </c>
      <c r="F876" s="31">
        <f t="shared" si="87"/>
        <v>2192414.3083460554</v>
      </c>
      <c r="G876" s="31">
        <f t="shared" si="88"/>
        <v>-246200</v>
      </c>
      <c r="H876" s="32">
        <f t="shared" si="89"/>
        <v>-0.12739974126778786</v>
      </c>
      <c r="I876" s="31">
        <f t="shared" si="90"/>
        <v>-506114.30834605545</v>
      </c>
      <c r="J876" s="32">
        <f t="shared" si="91"/>
        <v>-0.23084793162468686</v>
      </c>
    </row>
    <row r="877" spans="2:10" hidden="1" outlineLevel="1" x14ac:dyDescent="0.25">
      <c r="B877" s="24">
        <f>IF('RECAUDO 2015'!B818=6,'RECAUDO 2015'!A818,0)</f>
        <v>628055</v>
      </c>
      <c r="C877" s="25" t="str">
        <f>VLOOKUP(B877,'RECAUDO 2015'!$A$10:$D$854,3,FALSE)</f>
        <v xml:space="preserve">PALO CABILDO                                      </v>
      </c>
      <c r="D877" s="26">
        <f>IFERROR(VLOOKUP(B877,'RECAUDO 2014'!$A$10:$E$860,4,FALSE),0)</f>
        <v>1064600</v>
      </c>
      <c r="E877" s="26">
        <f>VLOOKUP(B877,'RECAUDO 2015'!$A$10:$D$854,4,FALSE)</f>
        <v>1576500</v>
      </c>
      <c r="F877" s="26">
        <f t="shared" si="87"/>
        <v>1207784.8758940289</v>
      </c>
      <c r="G877" s="26">
        <f t="shared" si="88"/>
        <v>511900</v>
      </c>
      <c r="H877" s="27">
        <f t="shared" si="89"/>
        <v>0.48083787337967321</v>
      </c>
      <c r="I877" s="26">
        <f t="shared" si="90"/>
        <v>368715.12410597107</v>
      </c>
      <c r="J877" s="27">
        <f t="shared" si="91"/>
        <v>0.3052821172587048</v>
      </c>
    </row>
    <row r="878" spans="2:10" hidden="1" outlineLevel="1" x14ac:dyDescent="0.25">
      <c r="B878" s="29">
        <f>IF('RECAUDO 2015'!B819=6,'RECAUDO 2015'!A819,0)</f>
        <v>629003</v>
      </c>
      <c r="C878" s="30" t="str">
        <f>VLOOKUP(B878,'RECAUDO 2015'!$A$10:$D$854,3,FALSE)</f>
        <v xml:space="preserve">BELEN DE ANDAQUIES                                </v>
      </c>
      <c r="D878" s="31">
        <f>IFERROR(VLOOKUP(B878,'RECAUDO 2014'!$A$10:$E$860,4,FALSE),0)</f>
        <v>538100</v>
      </c>
      <c r="E878" s="31">
        <f>VLOOKUP(B878,'RECAUDO 2015'!$A$10:$D$854,4,FALSE)</f>
        <v>1543000</v>
      </c>
      <c r="F878" s="31">
        <f t="shared" si="87"/>
        <v>610472.51711307245</v>
      </c>
      <c r="G878" s="31">
        <f t="shared" si="88"/>
        <v>1004900</v>
      </c>
      <c r="H878" s="32">
        <f t="shared" si="89"/>
        <v>1.8674967478163911</v>
      </c>
      <c r="I878" s="31">
        <f t="shared" si="90"/>
        <v>932527.48288692755</v>
      </c>
      <c r="J878" s="32">
        <f t="shared" si="91"/>
        <v>1.5275503102037331</v>
      </c>
    </row>
    <row r="879" spans="2:10" hidden="1" outlineLevel="1" x14ac:dyDescent="0.25">
      <c r="B879" s="24">
        <f>IF('RECAUDO 2015'!B820=6,'RECAUDO 2015'!A820,0)</f>
        <v>629006</v>
      </c>
      <c r="C879" s="25" t="str">
        <f>VLOOKUP(B879,'RECAUDO 2015'!$A$10:$D$854,3,FALSE)</f>
        <v xml:space="preserve">DONCELLO                                          </v>
      </c>
      <c r="D879" s="26">
        <f>IFERROR(VLOOKUP(B879,'RECAUDO 2014'!$A$10:$E$860,4,FALSE),0)</f>
        <v>1699600</v>
      </c>
      <c r="E879" s="26">
        <f>VLOOKUP(B879,'RECAUDO 2015'!$A$10:$D$854,4,FALSE)</f>
        <v>1494500</v>
      </c>
      <c r="F879" s="26">
        <f t="shared" si="87"/>
        <v>1928190.0949365878</v>
      </c>
      <c r="G879" s="26">
        <f t="shared" si="88"/>
        <v>-205100</v>
      </c>
      <c r="H879" s="27">
        <f t="shared" si="89"/>
        <v>-0.12067545304777594</v>
      </c>
      <c r="I879" s="26">
        <f t="shared" si="90"/>
        <v>-433690.09493658785</v>
      </c>
      <c r="J879" s="27">
        <f t="shared" si="91"/>
        <v>-0.22492081879035408</v>
      </c>
    </row>
    <row r="880" spans="2:10" hidden="1" outlineLevel="1" x14ac:dyDescent="0.25">
      <c r="B880" s="29">
        <f>IF('RECAUDO 2015'!B821=6,'RECAUDO 2015'!A821,0)</f>
        <v>627015</v>
      </c>
      <c r="C880" s="30" t="str">
        <f>VLOOKUP(B880,'RECAUDO 2015'!$A$10:$D$854,3,FALSE)</f>
        <v xml:space="preserve">IQUIRA                                            </v>
      </c>
      <c r="D880" s="31">
        <f>IFERROR(VLOOKUP(B880,'RECAUDO 2014'!$A$10:$E$860,4,FALSE),0)</f>
        <v>1044300</v>
      </c>
      <c r="E880" s="31">
        <f>VLOOKUP(B880,'RECAUDO 2015'!$A$10:$D$854,4,FALSE)</f>
        <v>1416800</v>
      </c>
      <c r="F880" s="31">
        <f t="shared" si="87"/>
        <v>1184754.5988128257</v>
      </c>
      <c r="G880" s="31">
        <f t="shared" si="88"/>
        <v>372500</v>
      </c>
      <c r="H880" s="32">
        <f t="shared" si="89"/>
        <v>0.35669826678157612</v>
      </c>
      <c r="I880" s="31">
        <f t="shared" si="90"/>
        <v>232045.40118717426</v>
      </c>
      <c r="J880" s="32">
        <f t="shared" si="91"/>
        <v>0.19585946441541013</v>
      </c>
    </row>
    <row r="881" spans="2:10" hidden="1" outlineLevel="1" x14ac:dyDescent="0.25">
      <c r="B881" s="24">
        <f>IF('RECAUDO 2015'!B822=6,'RECAUDO 2015'!A822,0)</f>
        <v>627021</v>
      </c>
      <c r="C881" s="25" t="str">
        <f>VLOOKUP(B881,'RECAUDO 2015'!$A$10:$D$854,3,FALSE)</f>
        <v xml:space="preserve">PAICOL                                            </v>
      </c>
      <c r="D881" s="26">
        <f>IFERROR(VLOOKUP(B881,'RECAUDO 2014'!$A$10:$E$860,4,FALSE),0)</f>
        <v>1226200</v>
      </c>
      <c r="E881" s="26">
        <f>VLOOKUP(B881,'RECAUDO 2015'!$A$10:$D$854,4,FALSE)</f>
        <v>1240300</v>
      </c>
      <c r="F881" s="26">
        <f t="shared" si="87"/>
        <v>1391119.4954173006</v>
      </c>
      <c r="G881" s="26">
        <f t="shared" si="88"/>
        <v>14100</v>
      </c>
      <c r="H881" s="27">
        <f t="shared" si="89"/>
        <v>1.1498939814059694E-2</v>
      </c>
      <c r="I881" s="26">
        <f t="shared" si="90"/>
        <v>-150819.49541730061</v>
      </c>
      <c r="J881" s="27">
        <f t="shared" si="91"/>
        <v>-0.10841591675922746</v>
      </c>
    </row>
    <row r="882" spans="2:10" hidden="1" outlineLevel="1" x14ac:dyDescent="0.25">
      <c r="B882" s="29">
        <f>IF('RECAUDO 2015'!B823=6,'RECAUDO 2015'!A823,0)</f>
        <v>628037</v>
      </c>
      <c r="C882" s="30" t="str">
        <f>VLOOKUP(B882,'RECAUDO 2015'!$A$10:$D$854,3,FALSE)</f>
        <v xml:space="preserve">VALLE DE SAN JUAN                                 </v>
      </c>
      <c r="D882" s="31">
        <f>IFERROR(VLOOKUP(B882,'RECAUDO 2014'!$A$10:$E$860,4,FALSE),0)</f>
        <v>606700</v>
      </c>
      <c r="E882" s="31">
        <f>VLOOKUP(B882,'RECAUDO 2015'!$A$10:$D$854,4,FALSE)</f>
        <v>1164700</v>
      </c>
      <c r="F882" s="31">
        <f t="shared" si="87"/>
        <v>688298.97069782764</v>
      </c>
      <c r="G882" s="31">
        <f t="shared" si="88"/>
        <v>558000</v>
      </c>
      <c r="H882" s="32">
        <f t="shared" si="89"/>
        <v>0.91972968518213283</v>
      </c>
      <c r="I882" s="31">
        <f t="shared" si="90"/>
        <v>476401.02930217236</v>
      </c>
      <c r="J882" s="32">
        <f t="shared" si="91"/>
        <v>0.69214258568362541</v>
      </c>
    </row>
    <row r="883" spans="2:10" hidden="1" outlineLevel="1" x14ac:dyDescent="0.25">
      <c r="B883" s="24">
        <f>IF('RECAUDO 2015'!B824=6,'RECAUDO 2015'!A824,0)</f>
        <v>628002</v>
      </c>
      <c r="C883" s="25" t="str">
        <f>VLOOKUP(B883,'RECAUDO 2015'!$A$10:$D$854,3,FALSE)</f>
        <v xml:space="preserve">ALPUJARRA                                         </v>
      </c>
      <c r="D883" s="26">
        <f>IFERROR(VLOOKUP(B883,'RECAUDO 2014'!$A$10:$E$860,4,FALSE),0)</f>
        <v>966800</v>
      </c>
      <c r="E883" s="26">
        <f>VLOOKUP(B883,'RECAUDO 2015'!$A$10:$D$854,4,FALSE)</f>
        <v>1163100</v>
      </c>
      <c r="F883" s="26">
        <f t="shared" si="87"/>
        <v>1096831.1271973953</v>
      </c>
      <c r="G883" s="26">
        <f t="shared" si="88"/>
        <v>196300</v>
      </c>
      <c r="H883" s="27">
        <f t="shared" si="89"/>
        <v>0.2030409598676044</v>
      </c>
      <c r="I883" s="26">
        <f t="shared" si="90"/>
        <v>66268.872802604688</v>
      </c>
      <c r="J883" s="27">
        <f t="shared" si="91"/>
        <v>6.0418482991026812E-2</v>
      </c>
    </row>
    <row r="884" spans="2:10" hidden="1" outlineLevel="1" x14ac:dyDescent="0.25">
      <c r="B884" s="29">
        <f>IF('RECAUDO 2015'!B825=6,'RECAUDO 2015'!A825,0)</f>
        <v>628028</v>
      </c>
      <c r="C884" s="30" t="str">
        <f>VLOOKUP(B884,'RECAUDO 2015'!$A$10:$D$854,3,FALSE)</f>
        <v xml:space="preserve">RIOBLANCO                                         </v>
      </c>
      <c r="D884" s="31">
        <f>IFERROR(VLOOKUP(B884,'RECAUDO 2014'!$A$10:$E$860,4,FALSE),0)</f>
        <v>690400</v>
      </c>
      <c r="E884" s="31">
        <f>VLOOKUP(B884,'RECAUDO 2015'!$A$10:$D$854,4,FALSE)</f>
        <v>1139500</v>
      </c>
      <c r="F884" s="31">
        <f t="shared" si="87"/>
        <v>783256.32004249247</v>
      </c>
      <c r="G884" s="31">
        <f t="shared" si="88"/>
        <v>449100</v>
      </c>
      <c r="H884" s="32">
        <f t="shared" si="89"/>
        <v>0.65049246813441486</v>
      </c>
      <c r="I884" s="31">
        <f t="shared" si="90"/>
        <v>356243.67995750753</v>
      </c>
      <c r="J884" s="32">
        <f t="shared" si="91"/>
        <v>0.45482388184008649</v>
      </c>
    </row>
    <row r="885" spans="2:10" hidden="1" outlineLevel="1" x14ac:dyDescent="0.25">
      <c r="B885" s="24">
        <f>IF('RECAUDO 2015'!B826=6,'RECAUDO 2015'!A826,0)</f>
        <v>629010</v>
      </c>
      <c r="C885" s="25" t="str">
        <f>VLOOKUP(B885,'RECAUDO 2015'!$A$10:$D$854,3,FALSE)</f>
        <v xml:space="preserve">MORELIA                                           </v>
      </c>
      <c r="D885" s="26">
        <f>IFERROR(VLOOKUP(B885,'RECAUDO 2014'!$A$10:$E$860,4,FALSE),0)</f>
        <v>251300</v>
      </c>
      <c r="E885" s="26">
        <f>VLOOKUP(B885,'RECAUDO 2015'!$A$10:$D$854,4,FALSE)</f>
        <v>1015200</v>
      </c>
      <c r="F885" s="26">
        <f t="shared" si="87"/>
        <v>285098.94731558277</v>
      </c>
      <c r="G885" s="26">
        <f t="shared" si="88"/>
        <v>763900</v>
      </c>
      <c r="H885" s="27">
        <f t="shared" si="89"/>
        <v>3.0397930760047753</v>
      </c>
      <c r="I885" s="26">
        <f t="shared" si="90"/>
        <v>730101.05268441723</v>
      </c>
      <c r="J885" s="27">
        <f t="shared" si="91"/>
        <v>2.5608689879736772</v>
      </c>
    </row>
    <row r="886" spans="2:10" hidden="1" outlineLevel="1" x14ac:dyDescent="0.25">
      <c r="B886" s="29">
        <f>IF('RECAUDO 2015'!B827=6,'RECAUDO 2015'!A827,0)</f>
        <v>627016</v>
      </c>
      <c r="C886" s="30" t="str">
        <f>VLOOKUP(B886,'RECAUDO 2015'!$A$10:$D$854,3,FALSE)</f>
        <v xml:space="preserve">ISNOS                                             </v>
      </c>
      <c r="D886" s="31">
        <f>IFERROR(VLOOKUP(B886,'RECAUDO 2014'!$A$10:$E$860,4,FALSE),0)</f>
        <v>1611200</v>
      </c>
      <c r="E886" s="31">
        <f>VLOOKUP(B886,'RECAUDO 2015'!$A$10:$D$854,4,FALSE)</f>
        <v>1005300</v>
      </c>
      <c r="F886" s="31">
        <f t="shared" si="87"/>
        <v>1827900.6124746001</v>
      </c>
      <c r="G886" s="31">
        <f t="shared" si="88"/>
        <v>-605900</v>
      </c>
      <c r="H886" s="32">
        <f t="shared" si="89"/>
        <v>-0.37605511420059579</v>
      </c>
      <c r="I886" s="31">
        <f t="shared" si="90"/>
        <v>-822600.61247460009</v>
      </c>
      <c r="J886" s="32">
        <f t="shared" si="91"/>
        <v>-0.45002480269480771</v>
      </c>
    </row>
    <row r="887" spans="2:10" hidden="1" outlineLevel="1" x14ac:dyDescent="0.25">
      <c r="B887" s="24">
        <f>IF('RECAUDO 2015'!B828=6,'RECAUDO 2015'!A828,0)</f>
        <v>633017</v>
      </c>
      <c r="C887" s="25" t="str">
        <f>VLOOKUP(B887,'RECAUDO 2015'!$A$10:$D$854,3,FALSE)</f>
        <v xml:space="preserve">SAN MIGUEL PUTUMAYO                               </v>
      </c>
      <c r="D887" s="26">
        <f>IFERROR(VLOOKUP(B887,'RECAUDO 2014'!$A$10:$E$860,4,FALSE),0)</f>
        <v>622100</v>
      </c>
      <c r="E887" s="26">
        <f>VLOOKUP(B887,'RECAUDO 2015'!$A$10:$D$854,4,FALSE)</f>
        <v>1000500</v>
      </c>
      <c r="F887" s="26">
        <f t="shared" si="87"/>
        <v>705770.21538011963</v>
      </c>
      <c r="G887" s="26">
        <f t="shared" si="88"/>
        <v>378400</v>
      </c>
      <c r="H887" s="27">
        <f t="shared" si="89"/>
        <v>0.60826233724481593</v>
      </c>
      <c r="I887" s="26">
        <f t="shared" si="90"/>
        <v>294729.78461988037</v>
      </c>
      <c r="J887" s="27">
        <f t="shared" si="91"/>
        <v>0.41760020215806692</v>
      </c>
    </row>
    <row r="888" spans="2:10" hidden="1" outlineLevel="1" x14ac:dyDescent="0.25">
      <c r="B888" s="29">
        <f>IF('RECAUDO 2015'!B829=6,'RECAUDO 2015'!A829,0)</f>
        <v>627009</v>
      </c>
      <c r="C888" s="30" t="str">
        <f>VLOOKUP(B888,'RECAUDO 2015'!$A$10:$D$854,3,FALSE)</f>
        <v xml:space="preserve">COLOMBIA                                          </v>
      </c>
      <c r="D888" s="31">
        <f>IFERROR(VLOOKUP(B888,'RECAUDO 2014'!$A$10:$E$860,4,FALSE),0)</f>
        <v>1219700</v>
      </c>
      <c r="E888" s="31">
        <f>VLOOKUP(B888,'RECAUDO 2015'!$A$10:$D$854,4,FALSE)</f>
        <v>998600</v>
      </c>
      <c r="F888" s="31">
        <f t="shared" si="87"/>
        <v>1383745.2687656838</v>
      </c>
      <c r="G888" s="31">
        <f t="shared" si="88"/>
        <v>-221100</v>
      </c>
      <c r="H888" s="32">
        <f t="shared" si="89"/>
        <v>-0.18127408379109622</v>
      </c>
      <c r="I888" s="31">
        <f t="shared" si="90"/>
        <v>-385145.26876568375</v>
      </c>
      <c r="J888" s="32">
        <f t="shared" si="91"/>
        <v>-0.2783353825731506</v>
      </c>
    </row>
    <row r="889" spans="2:10" hidden="1" outlineLevel="1" x14ac:dyDescent="0.25">
      <c r="B889" s="24">
        <f>IF('RECAUDO 2015'!B830=6,'RECAUDO 2015'!A830,0)</f>
        <v>628016</v>
      </c>
      <c r="C889" s="25" t="str">
        <f>VLOOKUP(B889,'RECAUDO 2015'!$A$10:$D$854,3,FALSE)</f>
        <v xml:space="preserve">FALAN                                             </v>
      </c>
      <c r="D889" s="26">
        <f>IFERROR(VLOOKUP(B889,'RECAUDO 2014'!$A$10:$E$860,4,FALSE),0)</f>
        <v>832300</v>
      </c>
      <c r="E889" s="26">
        <f>VLOOKUP(B889,'RECAUDO 2015'!$A$10:$D$854,4,FALSE)</f>
        <v>985900</v>
      </c>
      <c r="F889" s="26">
        <f t="shared" si="87"/>
        <v>944241.36032932578</v>
      </c>
      <c r="G889" s="26">
        <f t="shared" si="88"/>
        <v>153600</v>
      </c>
      <c r="H889" s="27">
        <f t="shared" si="89"/>
        <v>0.18454884056229726</v>
      </c>
      <c r="I889" s="26">
        <f t="shared" si="90"/>
        <v>41658.639670674223</v>
      </c>
      <c r="J889" s="27">
        <f t="shared" si="91"/>
        <v>4.4118634727189798E-2</v>
      </c>
    </row>
    <row r="890" spans="2:10" hidden="1" outlineLevel="1" x14ac:dyDescent="0.25">
      <c r="B890" s="29">
        <f>IF('RECAUDO 2015'!B831=6,'RECAUDO 2015'!A831,0)</f>
        <v>636006</v>
      </c>
      <c r="C890" s="30" t="str">
        <f>VLOOKUP(B890,'RECAUDO 2015'!$A$10:$D$854,3,FALSE)</f>
        <v xml:space="preserve">COTELCO VICHADA                                   </v>
      </c>
      <c r="D890" s="31">
        <f>IFERROR(VLOOKUP(B890,'RECAUDO 2014'!$A$10:$E$860,4,FALSE),0)</f>
        <v>960000</v>
      </c>
      <c r="E890" s="31">
        <f>VLOOKUP(B890,'RECAUDO 2015'!$A$10:$D$854,4,FALSE)</f>
        <v>960000</v>
      </c>
      <c r="F890" s="31">
        <f t="shared" si="87"/>
        <v>1089116.5516233963</v>
      </c>
      <c r="G890" s="31">
        <f t="shared" si="88"/>
        <v>0</v>
      </c>
      <c r="H890" s="32">
        <f t="shared" si="89"/>
        <v>0</v>
      </c>
      <c r="I890" s="31">
        <f t="shared" si="90"/>
        <v>-129116.55162339634</v>
      </c>
      <c r="J890" s="32">
        <f t="shared" si="91"/>
        <v>-0.11855163841825744</v>
      </c>
    </row>
    <row r="891" spans="2:10" hidden="1" outlineLevel="1" x14ac:dyDescent="0.25">
      <c r="B891" s="24">
        <f>IF('RECAUDO 2015'!B832=6,'RECAUDO 2015'!A832,0)</f>
        <v>633011</v>
      </c>
      <c r="C891" s="25" t="str">
        <f>VLOOKUP(B891,'RECAUDO 2015'!$A$10:$D$854,3,FALSE)</f>
        <v xml:space="preserve">COTELCO PUTUMAYO                                  </v>
      </c>
      <c r="D891" s="26">
        <f>IFERROR(VLOOKUP(B891,'RECAUDO 2014'!$A$10:$E$860,4,FALSE),0)</f>
        <v>826600</v>
      </c>
      <c r="E891" s="26">
        <f>VLOOKUP(B891,'RECAUDO 2015'!$A$10:$D$854,4,FALSE)</f>
        <v>951400</v>
      </c>
      <c r="F891" s="26">
        <f t="shared" si="87"/>
        <v>937774.73080406187</v>
      </c>
      <c r="G891" s="26">
        <f t="shared" si="88"/>
        <v>124800</v>
      </c>
      <c r="H891" s="27">
        <f t="shared" si="89"/>
        <v>0.15097991773530128</v>
      </c>
      <c r="I891" s="26">
        <f t="shared" si="90"/>
        <v>13625.269195938134</v>
      </c>
      <c r="J891" s="27">
        <f t="shared" si="91"/>
        <v>1.4529362701270143E-2</v>
      </c>
    </row>
    <row r="892" spans="2:10" hidden="1" outlineLevel="1" x14ac:dyDescent="0.25">
      <c r="B892" s="29">
        <f>IF('RECAUDO 2015'!B833=6,'RECAUDO 2015'!A833,0)</f>
        <v>628013</v>
      </c>
      <c r="C892" s="30" t="str">
        <f>VLOOKUP(B892,'RECAUDO 2015'!$A$10:$D$854,3,FALSE)</f>
        <v xml:space="preserve">CUNDAY                                            </v>
      </c>
      <c r="D892" s="31">
        <f>IFERROR(VLOOKUP(B892,'RECAUDO 2014'!$A$10:$E$860,4,FALSE),0)</f>
        <v>763000</v>
      </c>
      <c r="E892" s="31">
        <f>VLOOKUP(B892,'RECAUDO 2015'!$A$10:$D$854,4,FALSE)</f>
        <v>948000</v>
      </c>
      <c r="F892" s="31">
        <f t="shared" si="87"/>
        <v>865620.75925901183</v>
      </c>
      <c r="G892" s="31">
        <f t="shared" si="88"/>
        <v>185000</v>
      </c>
      <c r="H892" s="32">
        <f t="shared" si="89"/>
        <v>0.24246395806028831</v>
      </c>
      <c r="I892" s="31">
        <f t="shared" si="90"/>
        <v>82379.240740988171</v>
      </c>
      <c r="J892" s="32">
        <f t="shared" si="91"/>
        <v>9.5167820156607963E-2</v>
      </c>
    </row>
    <row r="893" spans="2:10" hidden="1" outlineLevel="1" x14ac:dyDescent="0.25">
      <c r="B893" s="24">
        <f>IF('RECAUDO 2015'!B834=6,'RECAUDO 2015'!A834,0)</f>
        <v>628036</v>
      </c>
      <c r="C893" s="25" t="str">
        <f>VLOOKUP(B893,'RECAUDO 2015'!$A$10:$D$854,3,FALSE)</f>
        <v xml:space="preserve">SUAREZ                                            </v>
      </c>
      <c r="D893" s="26">
        <f>IFERROR(VLOOKUP(B893,'RECAUDO 2014'!$A$10:$E$860,4,FALSE),0)</f>
        <v>904400</v>
      </c>
      <c r="E893" s="26">
        <f>VLOOKUP(B893,'RECAUDO 2015'!$A$10:$D$854,4,FALSE)</f>
        <v>846500</v>
      </c>
      <c r="F893" s="26">
        <f t="shared" si="87"/>
        <v>1026038.5513418745</v>
      </c>
      <c r="G893" s="26">
        <f t="shared" si="88"/>
        <v>-57900</v>
      </c>
      <c r="H893" s="27">
        <f t="shared" si="89"/>
        <v>-6.4020344980097343E-2</v>
      </c>
      <c r="I893" s="26">
        <f t="shared" si="90"/>
        <v>-179538.55134187452</v>
      </c>
      <c r="J893" s="27">
        <f t="shared" si="91"/>
        <v>-0.17498226660886207</v>
      </c>
    </row>
    <row r="894" spans="2:10" hidden="1" outlineLevel="1" x14ac:dyDescent="0.25">
      <c r="B894" s="29">
        <f>IF('RECAUDO 2015'!B835=6,'RECAUDO 2015'!A835,0)</f>
        <v>628040</v>
      </c>
      <c r="C894" s="30" t="str">
        <f>VLOOKUP(B894,'RECAUDO 2015'!$A$10:$D$854,3,FALSE)</f>
        <v xml:space="preserve">VILLA RICA                                        </v>
      </c>
      <c r="D894" s="31">
        <f>IFERROR(VLOOKUP(B894,'RECAUDO 2014'!$A$10:$E$860,4,FALSE),0)</f>
        <v>638600</v>
      </c>
      <c r="E894" s="31">
        <f>VLOOKUP(B894,'RECAUDO 2015'!$A$10:$D$854,4,FALSE)</f>
        <v>805000</v>
      </c>
      <c r="F894" s="31">
        <f t="shared" si="87"/>
        <v>724489.40611114679</v>
      </c>
      <c r="G894" s="31">
        <f t="shared" si="88"/>
        <v>166400</v>
      </c>
      <c r="H894" s="32">
        <f t="shared" si="89"/>
        <v>0.26056999686814897</v>
      </c>
      <c r="I894" s="31">
        <f t="shared" si="90"/>
        <v>80510.593888853211</v>
      </c>
      <c r="J894" s="32">
        <f t="shared" si="91"/>
        <v>0.11112735839853238</v>
      </c>
    </row>
    <row r="895" spans="2:10" hidden="1" outlineLevel="1" x14ac:dyDescent="0.25">
      <c r="B895" s="24">
        <f>IF('RECAUDO 2015'!B836=6,'RECAUDO 2015'!A836,0)</f>
        <v>628012</v>
      </c>
      <c r="C895" s="25" t="str">
        <f>VLOOKUP(B895,'RECAUDO 2015'!$A$10:$D$854,3,FALSE)</f>
        <v xml:space="preserve">COYAIMA                                           </v>
      </c>
      <c r="D895" s="26">
        <f>IFERROR(VLOOKUP(B895,'RECAUDO 2014'!$A$10:$E$860,4,FALSE),0)</f>
        <v>1451800</v>
      </c>
      <c r="E895" s="26">
        <f>VLOOKUP(B895,'RECAUDO 2015'!$A$10:$D$854,4,FALSE)</f>
        <v>801300</v>
      </c>
      <c r="F895" s="26">
        <f t="shared" si="87"/>
        <v>1647061.8850487988</v>
      </c>
      <c r="G895" s="26">
        <f t="shared" si="88"/>
        <v>-650500</v>
      </c>
      <c r="H895" s="27">
        <f t="shared" si="89"/>
        <v>-0.44806447169031549</v>
      </c>
      <c r="I895" s="26">
        <f t="shared" si="90"/>
        <v>-845761.88504879875</v>
      </c>
      <c r="J895" s="27">
        <f t="shared" si="91"/>
        <v>-0.51349733287267507</v>
      </c>
    </row>
    <row r="896" spans="2:10" hidden="1" outlineLevel="1" x14ac:dyDescent="0.25">
      <c r="B896" s="29">
        <f>IF('RECAUDO 2015'!B837=6,'RECAUDO 2015'!A837,0)</f>
        <v>627010</v>
      </c>
      <c r="C896" s="30" t="str">
        <f>VLOOKUP(B896,'RECAUDO 2015'!$A$10:$D$854,3,FALSE)</f>
        <v xml:space="preserve">ELIAS                                             </v>
      </c>
      <c r="D896" s="31">
        <f>IFERROR(VLOOKUP(B896,'RECAUDO 2014'!$A$10:$E$860,4,FALSE),0)</f>
        <v>878700</v>
      </c>
      <c r="E896" s="31">
        <f>VLOOKUP(B896,'RECAUDO 2015'!$A$10:$D$854,4,FALSE)</f>
        <v>746700</v>
      </c>
      <c r="F896" s="31">
        <f t="shared" si="87"/>
        <v>996881.99365778989</v>
      </c>
      <c r="G896" s="31">
        <f t="shared" si="88"/>
        <v>-132000</v>
      </c>
      <c r="H896" s="32">
        <f t="shared" si="89"/>
        <v>-0.15022191874359847</v>
      </c>
      <c r="I896" s="31">
        <f t="shared" si="90"/>
        <v>-250181.99365778989</v>
      </c>
      <c r="J896" s="32">
        <f t="shared" si="91"/>
        <v>-0.25096450256846803</v>
      </c>
    </row>
    <row r="897" spans="2:10" hidden="1" outlineLevel="1" x14ac:dyDescent="0.25">
      <c r="B897" s="24">
        <f>IF('RECAUDO 2015'!B838=6,'RECAUDO 2015'!A838,0)</f>
        <v>628032</v>
      </c>
      <c r="C897" s="25" t="str">
        <f>VLOOKUP(B897,'RECAUDO 2015'!$A$10:$D$854,3,FALSE)</f>
        <v xml:space="preserve">SAN ANTONIO                                       </v>
      </c>
      <c r="D897" s="26">
        <f>IFERROR(VLOOKUP(B897,'RECAUDO 2014'!$A$10:$E$860,4,FALSE),0)</f>
        <v>1383200</v>
      </c>
      <c r="E897" s="26">
        <f>VLOOKUP(B897,'RECAUDO 2015'!$A$10:$D$854,4,FALSE)</f>
        <v>731500</v>
      </c>
      <c r="F897" s="26">
        <f t="shared" si="87"/>
        <v>1569235.4314640434</v>
      </c>
      <c r="G897" s="26">
        <f t="shared" si="88"/>
        <v>-651700</v>
      </c>
      <c r="H897" s="27">
        <f t="shared" si="89"/>
        <v>-0.47115384615384615</v>
      </c>
      <c r="I897" s="26">
        <f t="shared" si="90"/>
        <v>-837735.43146404345</v>
      </c>
      <c r="J897" s="27">
        <f t="shared" si="91"/>
        <v>-0.53384942416350145</v>
      </c>
    </row>
    <row r="898" spans="2:10" hidden="1" outlineLevel="1" x14ac:dyDescent="0.25">
      <c r="B898" s="29">
        <f>IF('RECAUDO 2015'!B839=6,'RECAUDO 2015'!A839,0)</f>
        <v>628009</v>
      </c>
      <c r="C898" s="30" t="str">
        <f>VLOOKUP(B898,'RECAUDO 2015'!$A$10:$D$854,3,FALSE)</f>
        <v xml:space="preserve">CASABIANCA                                        </v>
      </c>
      <c r="D898" s="31">
        <f>IFERROR(VLOOKUP(B898,'RECAUDO 2014'!$A$10:$E$860,4,FALSE),0)</f>
        <v>460300</v>
      </c>
      <c r="E898" s="31">
        <f>VLOOKUP(B898,'RECAUDO 2015'!$A$10:$D$854,4,FALSE)</f>
        <v>705300</v>
      </c>
      <c r="F898" s="31">
        <f t="shared" si="87"/>
        <v>522208.69657525967</v>
      </c>
      <c r="G898" s="31">
        <f t="shared" si="88"/>
        <v>245000</v>
      </c>
      <c r="H898" s="32">
        <f t="shared" si="89"/>
        <v>0.53226156854225515</v>
      </c>
      <c r="I898" s="31">
        <f t="shared" si="90"/>
        <v>183091.30342474033</v>
      </c>
      <c r="J898" s="32">
        <f t="shared" si="91"/>
        <v>0.3506094491062417</v>
      </c>
    </row>
    <row r="899" spans="2:10" hidden="1" outlineLevel="1" x14ac:dyDescent="0.25">
      <c r="B899" s="24">
        <f>IF('RECAUDO 2015'!B840=6,'RECAUDO 2015'!A840,0)</f>
        <v>636003</v>
      </c>
      <c r="C899" s="25" t="str">
        <f>VLOOKUP(B899,'RECAUDO 2015'!$A$10:$D$854,3,FALSE)</f>
        <v xml:space="preserve">LA PRIMAVERA                                      </v>
      </c>
      <c r="D899" s="26">
        <f>IFERROR(VLOOKUP(B899,'RECAUDO 2014'!$A$10:$E$860,4,FALSE),0)</f>
        <v>797900</v>
      </c>
      <c r="E899" s="26">
        <f>VLOOKUP(B899,'RECAUDO 2015'!$A$10:$D$854,4,FALSE)</f>
        <v>689100</v>
      </c>
      <c r="F899" s="26">
        <f t="shared" si="87"/>
        <v>905214.68389615405</v>
      </c>
      <c r="G899" s="26">
        <f t="shared" si="88"/>
        <v>-108800</v>
      </c>
      <c r="H899" s="27">
        <f t="shared" si="89"/>
        <v>-0.1363579395914275</v>
      </c>
      <c r="I899" s="26">
        <f t="shared" si="90"/>
        <v>-216114.68389615405</v>
      </c>
      <c r="J899" s="27">
        <f t="shared" si="91"/>
        <v>-0.23874412085978347</v>
      </c>
    </row>
    <row r="900" spans="2:10" hidden="1" outlineLevel="1" x14ac:dyDescent="0.25">
      <c r="B900" s="29">
        <f>IF('RECAUDO 2015'!B841=6,'RECAUDO 2015'!A841,0)</f>
        <v>627027</v>
      </c>
      <c r="C900" s="30" t="str">
        <f>VLOOKUP(B900,'RECAUDO 2015'!$A$10:$D$854,3,FALSE)</f>
        <v xml:space="preserve">SALADO BLANCO                                     </v>
      </c>
      <c r="D900" s="31">
        <f>IFERROR(VLOOKUP(B900,'RECAUDO 2014'!$A$10:$E$860,4,FALSE),0)</f>
        <v>403000</v>
      </c>
      <c r="E900" s="31">
        <f>VLOOKUP(B900,'RECAUDO 2015'!$A$10:$D$854,4,FALSE)</f>
        <v>687600</v>
      </c>
      <c r="F900" s="31">
        <f t="shared" si="87"/>
        <v>457202.05240023823</v>
      </c>
      <c r="G900" s="31">
        <f t="shared" si="88"/>
        <v>284600</v>
      </c>
      <c r="H900" s="32">
        <f t="shared" si="89"/>
        <v>0.7062034739454095</v>
      </c>
      <c r="I900" s="31">
        <f t="shared" si="90"/>
        <v>230397.94759976177</v>
      </c>
      <c r="J900" s="32">
        <f t="shared" si="91"/>
        <v>0.5039302566342585</v>
      </c>
    </row>
    <row r="901" spans="2:10" hidden="1" outlineLevel="1" x14ac:dyDescent="0.25">
      <c r="B901" s="24">
        <f>IF('RECAUDO 2015'!B842=6,'RECAUDO 2015'!A842,0)</f>
        <v>635010</v>
      </c>
      <c r="C901" s="25" t="str">
        <f>VLOOKUP(B901,'RECAUDO 2015'!$A$10:$D$854,3,FALSE)</f>
        <v xml:space="preserve">TARAIRA                                           </v>
      </c>
      <c r="D901" s="26">
        <f>IFERROR(VLOOKUP(B901,'RECAUDO 2014'!$A$10:$E$860,4,FALSE),0)</f>
        <v>138000</v>
      </c>
      <c r="E901" s="26">
        <f>VLOOKUP(B901,'RECAUDO 2015'!$A$10:$D$854,4,FALSE)</f>
        <v>632800</v>
      </c>
      <c r="F901" s="26">
        <f t="shared" si="87"/>
        <v>156560.50429586321</v>
      </c>
      <c r="G901" s="26">
        <f t="shared" si="88"/>
        <v>494800</v>
      </c>
      <c r="H901" s="27">
        <f t="shared" si="89"/>
        <v>3.5855072463768112</v>
      </c>
      <c r="I901" s="26">
        <f t="shared" si="90"/>
        <v>476239.49570413679</v>
      </c>
      <c r="J901" s="27">
        <f t="shared" si="91"/>
        <v>3.041887849340049</v>
      </c>
    </row>
    <row r="902" spans="2:10" hidden="1" outlineLevel="1" x14ac:dyDescent="0.25">
      <c r="B902" s="29">
        <f>IF('RECAUDO 2015'!B843=6,'RECAUDO 2015'!A843,0)</f>
        <v>633016</v>
      </c>
      <c r="C902" s="30" t="str">
        <f>VLOOKUP(B902,'RECAUDO 2015'!$A$10:$D$854,3,FALSE)</f>
        <v xml:space="preserve">PUERTO GUZMAN                                     </v>
      </c>
      <c r="D902" s="31">
        <f>IFERROR(VLOOKUP(B902,'RECAUDO 2014'!$A$10:$E$860,4,FALSE),0)</f>
        <v>174200</v>
      </c>
      <c r="E902" s="31">
        <f>VLOOKUP(B902,'RECAUDO 2015'!$A$10:$D$854,4,FALSE)</f>
        <v>626900</v>
      </c>
      <c r="F902" s="31">
        <f t="shared" ref="F902:F913" si="92">D902*(1+$K$11)</f>
        <v>197629.27426332879</v>
      </c>
      <c r="G902" s="31">
        <f t="shared" ref="G902:G913" si="93">E902-D902</f>
        <v>452700</v>
      </c>
      <c r="H902" s="32">
        <f t="shared" ref="H902:H913" si="94">IF(AND(D902=0,E902&gt;0),100%,IFERROR(E902/D902-1,0%))</f>
        <v>2.5987370838117108</v>
      </c>
      <c r="I902" s="31">
        <f t="shared" ref="I902:I913" si="95">E902-F902</f>
        <v>429270.72573667124</v>
      </c>
      <c r="J902" s="32">
        <f t="shared" ref="J902:J913" si="96">IF(AND(F902=0,E902&gt;0),100%,IFERROR(E902/F902-1,0%))</f>
        <v>2.1721009062892906</v>
      </c>
    </row>
    <row r="903" spans="2:10" hidden="1" outlineLevel="1" x14ac:dyDescent="0.25">
      <c r="B903" s="24">
        <f>IF('RECAUDO 2015'!B844=6,'RECAUDO 2015'!A844,0)</f>
        <v>629002</v>
      </c>
      <c r="C903" s="25" t="str">
        <f>VLOOKUP(B903,'RECAUDO 2015'!$A$10:$D$854,3,FALSE)</f>
        <v xml:space="preserve">ALBANIA                                           </v>
      </c>
      <c r="D903" s="26">
        <f>IFERROR(VLOOKUP(B903,'RECAUDO 2014'!$A$10:$E$860,4,FALSE),0)</f>
        <v>447100</v>
      </c>
      <c r="E903" s="26">
        <f>VLOOKUP(B903,'RECAUDO 2015'!$A$10:$D$854,4,FALSE)</f>
        <v>582200</v>
      </c>
      <c r="F903" s="26">
        <f t="shared" si="92"/>
        <v>507233.34399043798</v>
      </c>
      <c r="G903" s="26">
        <f t="shared" si="93"/>
        <v>135100</v>
      </c>
      <c r="H903" s="27">
        <f t="shared" si="94"/>
        <v>0.30216953701632754</v>
      </c>
      <c r="I903" s="26">
        <f t="shared" si="95"/>
        <v>74966.656009562023</v>
      </c>
      <c r="J903" s="27">
        <f t="shared" si="96"/>
        <v>0.14779520490469822</v>
      </c>
    </row>
    <row r="904" spans="2:10" hidden="1" outlineLevel="1" x14ac:dyDescent="0.25">
      <c r="B904" s="29">
        <f>IF('RECAUDO 2015'!B845=6,'RECAUDO 2015'!A845,0)</f>
        <v>633003</v>
      </c>
      <c r="C904" s="30" t="str">
        <f>VLOOKUP(B904,'RECAUDO 2015'!$A$10:$D$854,3,FALSE)</f>
        <v xml:space="preserve">COLON                                             </v>
      </c>
      <c r="D904" s="31">
        <f>IFERROR(VLOOKUP(B904,'RECAUDO 2014'!$A$10:$E$860,4,FALSE),0)</f>
        <v>186300</v>
      </c>
      <c r="E904" s="31">
        <f>VLOOKUP(B904,'RECAUDO 2015'!$A$10:$D$854,4,FALSE)</f>
        <v>542400</v>
      </c>
      <c r="F904" s="31">
        <f t="shared" si="92"/>
        <v>211356.68079941534</v>
      </c>
      <c r="G904" s="31">
        <f t="shared" si="93"/>
        <v>356100</v>
      </c>
      <c r="H904" s="32">
        <f t="shared" si="94"/>
        <v>1.9114331723027376</v>
      </c>
      <c r="I904" s="31">
        <f t="shared" si="95"/>
        <v>331043.31920058466</v>
      </c>
      <c r="J904" s="32">
        <f t="shared" si="96"/>
        <v>1.5662779995809832</v>
      </c>
    </row>
    <row r="905" spans="2:10" hidden="1" outlineLevel="1" x14ac:dyDescent="0.25">
      <c r="B905" s="24">
        <f>IF('RECAUDO 2015'!B846=6,'RECAUDO 2015'!A846,0)</f>
        <v>635011</v>
      </c>
      <c r="C905" s="25" t="str">
        <f>VLOOKUP(B905,'RECAUDO 2015'!$A$10:$D$854,3,FALSE)</f>
        <v xml:space="preserve">CARURU                                            </v>
      </c>
      <c r="D905" s="26">
        <f>IFERROR(VLOOKUP(B905,'RECAUDO 2014'!$A$10:$E$860,4,FALSE),0)</f>
        <v>251000</v>
      </c>
      <c r="E905" s="26">
        <f>VLOOKUP(B905,'RECAUDO 2015'!$A$10:$D$854,4,FALSE)</f>
        <v>485600</v>
      </c>
      <c r="F905" s="26">
        <f t="shared" si="92"/>
        <v>284758.59839320049</v>
      </c>
      <c r="G905" s="26">
        <f t="shared" si="93"/>
        <v>234600</v>
      </c>
      <c r="H905" s="27">
        <f t="shared" si="94"/>
        <v>0.93466135458167332</v>
      </c>
      <c r="I905" s="26">
        <f t="shared" si="95"/>
        <v>200841.40160679951</v>
      </c>
      <c r="J905" s="27">
        <f t="shared" si="96"/>
        <v>0.70530408121153054</v>
      </c>
    </row>
    <row r="906" spans="2:10" hidden="1" outlineLevel="1" x14ac:dyDescent="0.25">
      <c r="B906" s="29">
        <f>IF('RECAUDO 2015'!B847=6,'RECAUDO 2015'!A847,0)</f>
        <v>629012</v>
      </c>
      <c r="C906" s="30" t="str">
        <f>VLOOKUP(B906,'RECAUDO 2015'!$A$10:$D$854,3,FALSE)</f>
        <v xml:space="preserve">SAN JOSE DE LA FRAGUA                             </v>
      </c>
      <c r="D906" s="31">
        <f>IFERROR(VLOOKUP(B906,'RECAUDO 2014'!$A$10:$E$860,4,FALSE),0)</f>
        <v>767500</v>
      </c>
      <c r="E906" s="31">
        <f>VLOOKUP(B906,'RECAUDO 2015'!$A$10:$D$854,4,FALSE)</f>
        <v>480200</v>
      </c>
      <c r="F906" s="31">
        <f t="shared" si="92"/>
        <v>870725.99309474649</v>
      </c>
      <c r="G906" s="31">
        <f t="shared" si="93"/>
        <v>-287300</v>
      </c>
      <c r="H906" s="32">
        <f t="shared" si="94"/>
        <v>-0.37433224755700323</v>
      </c>
      <c r="I906" s="31">
        <f t="shared" si="95"/>
        <v>-390525.99309474649</v>
      </c>
      <c r="J906" s="32">
        <f t="shared" si="96"/>
        <v>-0.44850618471458925</v>
      </c>
    </row>
    <row r="907" spans="2:10" hidden="1" outlineLevel="1" x14ac:dyDescent="0.25">
      <c r="B907" s="24">
        <f>IF('RECAUDO 2015'!B848=6,'RECAUDO 2015'!A848,0)</f>
        <v>628014</v>
      </c>
      <c r="C907" s="25" t="str">
        <f>VLOOKUP(B907,'RECAUDO 2015'!$A$10:$D$854,3,FALSE)</f>
        <v xml:space="preserve">DOLORES                                           </v>
      </c>
      <c r="D907" s="26">
        <f>IFERROR(VLOOKUP(B907,'RECAUDO 2014'!$A$10:$E$860,4,FALSE),0)</f>
        <v>630800</v>
      </c>
      <c r="E907" s="26">
        <f>VLOOKUP(B907,'RECAUDO 2015'!$A$10:$D$854,4,FALSE)</f>
        <v>460600</v>
      </c>
      <c r="F907" s="26">
        <f t="shared" si="92"/>
        <v>715640.3341292066</v>
      </c>
      <c r="G907" s="26">
        <f t="shared" si="93"/>
        <v>-170200</v>
      </c>
      <c r="H907" s="27">
        <f t="shared" si="94"/>
        <v>-0.26981610653138877</v>
      </c>
      <c r="I907" s="26">
        <f t="shared" si="95"/>
        <v>-255040.3341292066</v>
      </c>
      <c r="J907" s="27">
        <f t="shared" si="96"/>
        <v>-0.35638060344871492</v>
      </c>
    </row>
    <row r="908" spans="2:10" hidden="1" outlineLevel="1" x14ac:dyDescent="0.25">
      <c r="B908" s="29">
        <f>IF('RECAUDO 2015'!B849=6,'RECAUDO 2015'!A849,0)</f>
        <v>636010</v>
      </c>
      <c r="C908" s="30" t="str">
        <f>VLOOKUP(B908,'RECAUDO 2015'!$A$10:$D$854,3,FALSE)</f>
        <v>CUMARIBO</v>
      </c>
      <c r="D908" s="31">
        <f>IFERROR(VLOOKUP(B908,'RECAUDO 2014'!$A$10:$E$860,4,FALSE),0)</f>
        <v>0</v>
      </c>
      <c r="E908" s="31">
        <f>VLOOKUP(B908,'RECAUDO 2015'!$A$10:$D$854,4,FALSE)</f>
        <v>270600</v>
      </c>
      <c r="F908" s="31">
        <f t="shared" si="92"/>
        <v>0</v>
      </c>
      <c r="G908" s="31">
        <f t="shared" si="93"/>
        <v>270600</v>
      </c>
      <c r="H908" s="32">
        <f t="shared" si="94"/>
        <v>1</v>
      </c>
      <c r="I908" s="31">
        <f t="shared" si="95"/>
        <v>270600</v>
      </c>
      <c r="J908" s="32">
        <f t="shared" si="96"/>
        <v>1</v>
      </c>
    </row>
    <row r="909" spans="2:10" hidden="1" outlineLevel="1" x14ac:dyDescent="0.25">
      <c r="B909" s="24">
        <f>IF('RECAUDO 2015'!B850=6,'RECAUDO 2015'!A850,0)</f>
        <v>629016</v>
      </c>
      <c r="C909" s="25" t="str">
        <f>VLOOKUP(B909,'RECAUDO 2015'!$A$10:$D$854,3,FALSE)</f>
        <v xml:space="preserve">VALPARAISO                                        </v>
      </c>
      <c r="D909" s="26">
        <f>IFERROR(VLOOKUP(B909,'RECAUDO 2014'!$A$10:$E$860,4,FALSE),0)</f>
        <v>195000</v>
      </c>
      <c r="E909" s="26">
        <f>VLOOKUP(B909,'RECAUDO 2015'!$A$10:$D$854,4,FALSE)</f>
        <v>259400</v>
      </c>
      <c r="F909" s="26">
        <f t="shared" si="92"/>
        <v>221226.79954850237</v>
      </c>
      <c r="G909" s="26">
        <f t="shared" si="93"/>
        <v>64400</v>
      </c>
      <c r="H909" s="27">
        <f t="shared" si="94"/>
        <v>0.33025641025641028</v>
      </c>
      <c r="I909" s="26">
        <f t="shared" si="95"/>
        <v>38173.200451497629</v>
      </c>
      <c r="J909" s="27">
        <f t="shared" si="96"/>
        <v>0.17255233330412323</v>
      </c>
    </row>
    <row r="910" spans="2:10" hidden="1" outlineLevel="1" x14ac:dyDescent="0.25">
      <c r="B910" s="29">
        <f>IF('RECAUDO 2015'!B851=6,'RECAUDO 2015'!A851,0)</f>
        <v>629005</v>
      </c>
      <c r="C910" s="30" t="str">
        <f>VLOOKUP(B910,'RECAUDO 2015'!$A$10:$D$854,3,FALSE)</f>
        <v xml:space="preserve">CURILLO                                           </v>
      </c>
      <c r="D910" s="31">
        <f>IFERROR(VLOOKUP(B910,'RECAUDO 2014'!$A$10:$E$860,4,FALSE),0)</f>
        <v>385400</v>
      </c>
      <c r="E910" s="31">
        <f>VLOOKUP(B910,'RECAUDO 2015'!$A$10:$D$854,4,FALSE)</f>
        <v>241200</v>
      </c>
      <c r="F910" s="31">
        <f t="shared" si="92"/>
        <v>437234.91562047595</v>
      </c>
      <c r="G910" s="31">
        <f t="shared" si="93"/>
        <v>-144200</v>
      </c>
      <c r="H910" s="32">
        <f t="shared" si="94"/>
        <v>-0.3741567202906072</v>
      </c>
      <c r="I910" s="31">
        <f t="shared" si="95"/>
        <v>-196034.91562047595</v>
      </c>
      <c r="J910" s="32">
        <f t="shared" si="96"/>
        <v>-0.44835146649321145</v>
      </c>
    </row>
    <row r="911" spans="2:10" hidden="1" outlineLevel="1" x14ac:dyDescent="0.25">
      <c r="B911" s="24">
        <f>IF('RECAUDO 2015'!B852=6,'RECAUDO 2015'!A852,0)</f>
        <v>629009</v>
      </c>
      <c r="C911" s="25" t="str">
        <f>VLOOKUP(B911,'RECAUDO 2015'!$A$10:$D$854,3,FALSE)</f>
        <v xml:space="preserve">MILAN                                             </v>
      </c>
      <c r="D911" s="26">
        <f>IFERROR(VLOOKUP(B911,'RECAUDO 2014'!$A$10:$E$860,4,FALSE),0)</f>
        <v>949000</v>
      </c>
      <c r="E911" s="26">
        <f>VLOOKUP(B911,'RECAUDO 2015'!$A$10:$D$854,4,FALSE)</f>
        <v>179300</v>
      </c>
      <c r="F911" s="26">
        <f t="shared" si="92"/>
        <v>1076637.0911360448</v>
      </c>
      <c r="G911" s="26">
        <f t="shared" si="93"/>
        <v>-769700</v>
      </c>
      <c r="H911" s="27">
        <f t="shared" si="94"/>
        <v>-0.81106427818756588</v>
      </c>
      <c r="I911" s="26">
        <f t="shared" si="95"/>
        <v>-897337.09113604482</v>
      </c>
      <c r="J911" s="27">
        <f t="shared" si="96"/>
        <v>-0.83346291756416602</v>
      </c>
    </row>
    <row r="912" spans="2:10" hidden="1" outlineLevel="1" x14ac:dyDescent="0.25">
      <c r="B912" s="29">
        <f>IF('RECAUDO 2015'!B853=6,'RECAUDO 2015'!A853,0)</f>
        <v>629014</v>
      </c>
      <c r="C912" s="30" t="str">
        <f>VLOOKUP(B912,'RECAUDO 2015'!$A$10:$D$854,3,FALSE)</f>
        <v xml:space="preserve">SOLANO                                            </v>
      </c>
      <c r="D912" s="31">
        <f>IFERROR(VLOOKUP(B912,'RECAUDO 2014'!$A$10:$E$860,4,FALSE),0)</f>
        <v>449800</v>
      </c>
      <c r="E912" s="31">
        <f>VLOOKUP(B912,'RECAUDO 2015'!$A$10:$D$854,4,FALSE)</f>
        <v>178900</v>
      </c>
      <c r="F912" s="31">
        <f t="shared" si="92"/>
        <v>510296.48429187882</v>
      </c>
      <c r="G912" s="31">
        <f t="shared" si="93"/>
        <v>-270900</v>
      </c>
      <c r="H912" s="32">
        <f t="shared" si="94"/>
        <v>-0.6022676745220098</v>
      </c>
      <c r="I912" s="31">
        <f t="shared" si="95"/>
        <v>-331396.48429187882</v>
      </c>
      <c r="J912" s="32">
        <f t="shared" si="96"/>
        <v>-0.64941949335932914</v>
      </c>
    </row>
    <row r="913" spans="2:10" ht="15.75" hidden="1" outlineLevel="1" thickBot="1" x14ac:dyDescent="0.3">
      <c r="B913" s="34">
        <f>IF('RECAUDO 2015'!B854=6,'RECAUDO 2015'!A854,0)</f>
        <v>633007</v>
      </c>
      <c r="C913" s="35" t="str">
        <f>VLOOKUP(B913,'RECAUDO 2015'!$A$10:$D$854,3,FALSE)</f>
        <v xml:space="preserve">SAN FRANCISCO                                     </v>
      </c>
      <c r="D913" s="36">
        <f>IFERROR(VLOOKUP(B913,'RECAUDO 2014'!$A$10:$E$860,4,FALSE),0)</f>
        <v>511300</v>
      </c>
      <c r="E913" s="36">
        <f>VLOOKUP(B913,'RECAUDO 2015'!$A$10:$D$854,4,FALSE)</f>
        <v>43300</v>
      </c>
      <c r="F913" s="36">
        <f t="shared" si="92"/>
        <v>580068.01338025264</v>
      </c>
      <c r="G913" s="36">
        <f t="shared" si="93"/>
        <v>-468000</v>
      </c>
      <c r="H913" s="37">
        <f t="shared" si="94"/>
        <v>-0.91531390573049087</v>
      </c>
      <c r="I913" s="36">
        <f t="shared" si="95"/>
        <v>-536768.01338025264</v>
      </c>
      <c r="J913" s="37">
        <f t="shared" si="96"/>
        <v>-0.92535358095738418</v>
      </c>
    </row>
    <row r="914" spans="2:10" collapsed="1" x14ac:dyDescent="0.25">
      <c r="B914" s="24"/>
    </row>
    <row r="915" spans="2:10" x14ac:dyDescent="0.25">
      <c r="B915" s="24"/>
    </row>
    <row r="916" spans="2:10" x14ac:dyDescent="0.25">
      <c r="B916" s="24"/>
    </row>
    <row r="917" spans="2:10" x14ac:dyDescent="0.25">
      <c r="B917" s="24"/>
    </row>
    <row r="918" spans="2:10" x14ac:dyDescent="0.25">
      <c r="B918" s="24"/>
    </row>
    <row r="919" spans="2:10" x14ac:dyDescent="0.25">
      <c r="B919" s="24"/>
    </row>
    <row r="920" spans="2:10" x14ac:dyDescent="0.25">
      <c r="B920" s="24"/>
    </row>
    <row r="921" spans="2:10" x14ac:dyDescent="0.25">
      <c r="B921" s="24"/>
    </row>
    <row r="922" spans="2:10" x14ac:dyDescent="0.25">
      <c r="B922" s="24"/>
    </row>
    <row r="923" spans="2:10" x14ac:dyDescent="0.25">
      <c r="B923" s="24"/>
    </row>
    <row r="924" spans="2:10" x14ac:dyDescent="0.25">
      <c r="B924" s="24"/>
    </row>
    <row r="925" spans="2:10" x14ac:dyDescent="0.25">
      <c r="B925" s="24"/>
    </row>
    <row r="926" spans="2:10" x14ac:dyDescent="0.25">
      <c r="B926" s="24"/>
    </row>
    <row r="927" spans="2:10" x14ac:dyDescent="0.25">
      <c r="B927" s="24"/>
    </row>
    <row r="928" spans="2:10" x14ac:dyDescent="0.25">
      <c r="B928" s="24"/>
    </row>
    <row r="929" spans="2:2" x14ac:dyDescent="0.25">
      <c r="B929" s="24"/>
    </row>
    <row r="930" spans="2:2" x14ac:dyDescent="0.25">
      <c r="B930" s="24"/>
    </row>
    <row r="931" spans="2:2" x14ac:dyDescent="0.25">
      <c r="B931" s="24"/>
    </row>
  </sheetData>
  <mergeCells count="2">
    <mergeCell ref="A1:C3"/>
    <mergeCell ref="D1:J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2"/>
  <sheetViews>
    <sheetView showGridLines="0" workbookViewId="0">
      <selection activeCell="E5" sqref="E5:G5"/>
    </sheetView>
  </sheetViews>
  <sheetFormatPr baseColWidth="10" defaultRowHeight="15" outlineLevelRow="1" x14ac:dyDescent="0.25"/>
  <cols>
    <col min="1" max="1" width="4" customWidth="1"/>
    <col min="2" max="2" width="14.7109375" hidden="1" customWidth="1"/>
    <col min="3" max="3" width="27.85546875" customWidth="1"/>
    <col min="4" max="8" width="18.7109375" customWidth="1"/>
    <col min="9" max="9" width="18.7109375" style="59" customWidth="1"/>
    <col min="10" max="10" width="18.7109375" customWidth="1"/>
  </cols>
  <sheetData>
    <row r="1" spans="1:11" ht="24.95" customHeight="1" x14ac:dyDescent="0.25">
      <c r="A1" s="84"/>
      <c r="B1" s="84"/>
      <c r="C1" s="84"/>
      <c r="D1" s="85" t="s">
        <v>1740</v>
      </c>
      <c r="E1" s="85"/>
      <c r="F1" s="85"/>
      <c r="G1" s="85"/>
      <c r="H1" s="85"/>
      <c r="I1" s="85"/>
      <c r="J1" s="85"/>
      <c r="K1" s="2"/>
    </row>
    <row r="2" spans="1:11" ht="24.95" customHeight="1" x14ac:dyDescent="0.25">
      <c r="A2" s="84"/>
      <c r="B2" s="84"/>
      <c r="C2" s="84"/>
      <c r="D2" s="85"/>
      <c r="E2" s="85"/>
      <c r="F2" s="85"/>
      <c r="G2" s="85"/>
      <c r="H2" s="85"/>
      <c r="I2" s="85"/>
      <c r="J2" s="85"/>
      <c r="K2" s="2"/>
    </row>
    <row r="3" spans="1:11" ht="24.95" customHeight="1" x14ac:dyDescent="0.25">
      <c r="A3" s="84"/>
      <c r="B3" s="84"/>
      <c r="C3" s="84"/>
      <c r="D3" s="85"/>
      <c r="E3" s="85"/>
      <c r="F3" s="85"/>
      <c r="G3" s="85"/>
      <c r="H3" s="85"/>
      <c r="I3" s="85"/>
      <c r="J3" s="85"/>
      <c r="K3" s="2"/>
    </row>
    <row r="5" spans="1:11" ht="18.75" x14ac:dyDescent="0.25">
      <c r="C5" s="3" t="s">
        <v>1719</v>
      </c>
      <c r="D5" s="4"/>
      <c r="E5" s="82" t="s">
        <v>1741</v>
      </c>
      <c r="F5" s="83">
        <v>42430</v>
      </c>
      <c r="G5" s="82" t="s">
        <v>1742</v>
      </c>
      <c r="H5" s="4"/>
      <c r="I5" s="58"/>
      <c r="J5" s="4"/>
    </row>
    <row r="6" spans="1:11" ht="15.75" thickBot="1" x14ac:dyDescent="0.3"/>
    <row r="7" spans="1:11" s="6" customFormat="1" ht="30" customHeight="1" thickBot="1" x14ac:dyDescent="0.3">
      <c r="C7" s="7"/>
      <c r="D7" s="8" t="s">
        <v>1720</v>
      </c>
      <c r="E7" s="8" t="s">
        <v>1721</v>
      </c>
      <c r="F7" s="8" t="s">
        <v>1722</v>
      </c>
      <c r="G7" s="8" t="s">
        <v>1723</v>
      </c>
      <c r="H7" s="8" t="s">
        <v>1724</v>
      </c>
      <c r="I7" s="60" t="s">
        <v>1666</v>
      </c>
      <c r="J7" s="8" t="s">
        <v>1667</v>
      </c>
    </row>
    <row r="8" spans="1:11" s="6" customFormat="1" x14ac:dyDescent="0.25">
      <c r="C8" s="10"/>
      <c r="D8" s="12"/>
      <c r="E8" s="12"/>
      <c r="F8" s="12"/>
      <c r="G8" s="12"/>
      <c r="H8" s="12"/>
      <c r="I8" s="61"/>
      <c r="J8" s="12"/>
    </row>
    <row r="9" spans="1:11" ht="21" x14ac:dyDescent="0.25">
      <c r="A9" s="13"/>
      <c r="B9" s="13"/>
      <c r="C9" s="14" t="s">
        <v>1668</v>
      </c>
      <c r="D9" s="15">
        <v>0</v>
      </c>
      <c r="E9" s="15">
        <v>0</v>
      </c>
      <c r="F9" s="16">
        <f>E9-D9</f>
        <v>0</v>
      </c>
      <c r="G9" s="17" t="e">
        <f>E9/D9-1</f>
        <v>#DIV/0!</v>
      </c>
      <c r="H9" s="15">
        <f>'RECAUDO SEPTIEMBRE'!E9*20%</f>
        <v>0</v>
      </c>
      <c r="I9" s="62">
        <f>E9-H9</f>
        <v>0</v>
      </c>
      <c r="J9" s="63" t="e">
        <f>E9/H9-1</f>
        <v>#DIV/0!</v>
      </c>
    </row>
    <row r="10" spans="1:11" s="6" customFormat="1" x14ac:dyDescent="0.25">
      <c r="C10" s="19"/>
      <c r="D10" s="20"/>
      <c r="E10" s="20"/>
      <c r="F10" s="20"/>
      <c r="G10" s="20"/>
      <c r="H10" s="64"/>
      <c r="I10" s="65"/>
      <c r="J10" s="64"/>
    </row>
    <row r="11" spans="1:11" ht="21" x14ac:dyDescent="0.25">
      <c r="A11" s="13"/>
      <c r="B11" s="13"/>
      <c r="C11" s="14" t="s">
        <v>1725</v>
      </c>
      <c r="D11" s="15">
        <v>0</v>
      </c>
      <c r="E11" s="15">
        <v>0</v>
      </c>
      <c r="F11" s="16">
        <f>E11-D11</f>
        <v>0</v>
      </c>
      <c r="G11" s="17" t="e">
        <f>E11/D11-1</f>
        <v>#DIV/0!</v>
      </c>
      <c r="H11" s="66">
        <v>0</v>
      </c>
      <c r="I11" s="67">
        <v>0</v>
      </c>
      <c r="J11" s="66"/>
    </row>
    <row r="12" spans="1:11" s="6" customFormat="1" x14ac:dyDescent="0.25">
      <c r="C12" s="19"/>
      <c r="D12" s="20"/>
      <c r="E12" s="20"/>
      <c r="F12" s="20"/>
      <c r="G12" s="20"/>
      <c r="H12" s="20"/>
      <c r="I12" s="68"/>
      <c r="J12" s="20"/>
    </row>
    <row r="13" spans="1:11" ht="21" x14ac:dyDescent="0.25">
      <c r="A13" s="13"/>
      <c r="B13" s="13"/>
      <c r="C13" s="14" t="s">
        <v>1669</v>
      </c>
      <c r="D13" s="15">
        <v>0</v>
      </c>
      <c r="E13" s="15">
        <v>0</v>
      </c>
      <c r="F13" s="16">
        <f>E13-D13</f>
        <v>0</v>
      </c>
      <c r="G13" s="17" t="e">
        <f>E13/D13-1</f>
        <v>#DIV/0!</v>
      </c>
      <c r="H13" s="15">
        <f>'RECAUDO SEPTIEMBRE'!E11*20%</f>
        <v>0</v>
      </c>
      <c r="I13" s="62">
        <f>E13-H13</f>
        <v>0</v>
      </c>
      <c r="J13" s="63" t="e">
        <f>E13/H13-1</f>
        <v>#DIV/0!</v>
      </c>
    </row>
    <row r="14" spans="1:11" ht="15.75" hidden="1" outlineLevel="1" thickBot="1" x14ac:dyDescent="0.3">
      <c r="B14" s="21"/>
      <c r="C14" s="22"/>
      <c r="D14" s="21"/>
      <c r="E14" s="23"/>
      <c r="F14" s="21"/>
      <c r="G14" s="21"/>
      <c r="H14" s="69"/>
      <c r="I14" s="70"/>
      <c r="J14" s="69"/>
    </row>
    <row r="15" spans="1:11" hidden="1" outlineLevel="1" x14ac:dyDescent="0.25">
      <c r="B15" s="24">
        <f>IF('GASTOS 2015'!B10=1,'GASTOS 2015'!A10,0)</f>
        <v>101008</v>
      </c>
      <c r="C15" s="25" t="str">
        <f>VLOOKUP(B15,'GASTOS 2015'!$A$9:$D$850,3,FALSE)</f>
        <v xml:space="preserve">TEUSAQUIL OF.PRINC. BOGOT                         </v>
      </c>
      <c r="D15" s="46">
        <f>IFERROR(VLOOKUP(B15,'GASTOS 2014'!$A$9:$E$818,4,FALSE),0)</f>
        <v>941988489.76000011</v>
      </c>
      <c r="E15" s="46">
        <f>IFERROR(VLOOKUP(B15,'GASTOS 2015'!$A$9:$D$850,4,FALSE),0)</f>
        <v>849434010.25999999</v>
      </c>
      <c r="F15" s="46">
        <f t="shared" ref="F15" si="0">E15-D15</f>
        <v>-92554479.500000119</v>
      </c>
      <c r="G15" s="47">
        <f t="shared" ref="G15" si="1">IF(AND(D15=0,E15&gt;0),100%,IFERROR(E15/D15-1,0%))</f>
        <v>-9.8254363515186016E-2</v>
      </c>
      <c r="H15" s="13"/>
      <c r="I15" s="71"/>
      <c r="J15" s="13"/>
    </row>
    <row r="16" spans="1:11" hidden="1" outlineLevel="1" x14ac:dyDescent="0.25">
      <c r="B16" s="29">
        <f>IF('GASTOS 2015'!B11=1,'GASTOS 2015'!A11,0)</f>
        <v>103001</v>
      </c>
      <c r="C16" s="30" t="str">
        <f>VLOOKUP(B16,'GASTOS 2015'!$A$9:$D$850,3,FALSE)</f>
        <v xml:space="preserve">VILLAVICENCIO                                     </v>
      </c>
      <c r="D16" s="31">
        <f>IFERROR(VLOOKUP(B16,'GASTOS 2014'!$A$9:$E$818,4,FALSE),0)</f>
        <v>128639861.17</v>
      </c>
      <c r="E16" s="31">
        <f>IFERROR(VLOOKUP(B16,'GASTOS 2015'!$A$9:$D$850,4,FALSE),0)</f>
        <v>141843707.71000001</v>
      </c>
      <c r="F16" s="31">
        <f t="shared" ref="F16:F79" si="2">E16-D16</f>
        <v>13203846.540000007</v>
      </c>
      <c r="G16" s="32">
        <f t="shared" ref="G16:G79" si="3">IF(AND(D16=0,E16&gt;0),100%,IFERROR(E16/D16-1,0%))</f>
        <v>0.1026419526568898</v>
      </c>
    </row>
    <row r="17" spans="2:7" hidden="1" outlineLevel="1" x14ac:dyDescent="0.25">
      <c r="B17" s="24">
        <f>IF('GASTOS 2015'!B12=1,'GASTOS 2015'!A12,0)</f>
        <v>101005</v>
      </c>
      <c r="C17" s="25" t="str">
        <f>VLOOKUP(B17,'GASTOS 2015'!$A$9:$D$850,3,FALSE)</f>
        <v xml:space="preserve">RESTREPO OF.PRINC.Z/SUR                           </v>
      </c>
      <c r="D17" s="46">
        <f>IFERROR(VLOOKUP(B17,'GASTOS 2014'!$A$9:$E$818,4,FALSE),0)</f>
        <v>108248596.23</v>
      </c>
      <c r="E17" s="46">
        <f>IFERROR(VLOOKUP(B17,'GASTOS 2015'!$A$9:$D$850,4,FALSE),0)</f>
        <v>85065563.790000007</v>
      </c>
      <c r="F17" s="46">
        <f t="shared" si="2"/>
        <v>-23183032.439999998</v>
      </c>
      <c r="G17" s="47">
        <f t="shared" si="3"/>
        <v>-0.21416473975091654</v>
      </c>
    </row>
    <row r="18" spans="2:7" hidden="1" outlineLevel="1" x14ac:dyDescent="0.25">
      <c r="B18" s="29">
        <f>IF('GASTOS 2015'!B13=1,'GASTOS 2015'!A13,0)</f>
        <v>102001</v>
      </c>
      <c r="C18" s="30" t="str">
        <f>VLOOKUP(B18,'GASTOS 2015'!$A$9:$D$850,3,FALSE)</f>
        <v xml:space="preserve">TUNJA                                             </v>
      </c>
      <c r="D18" s="31">
        <f>IFERROR(VLOOKUP(B18,'GASTOS 2014'!$A$9:$E$818,4,FALSE),0)</f>
        <v>69940334.070000008</v>
      </c>
      <c r="E18" s="31">
        <f>IFERROR(VLOOKUP(B18,'GASTOS 2015'!$A$9:$D$850,4,FALSE),0)</f>
        <v>77911564.170000002</v>
      </c>
      <c r="F18" s="31">
        <f t="shared" si="2"/>
        <v>7971230.099999994</v>
      </c>
      <c r="G18" s="32">
        <f t="shared" si="3"/>
        <v>0.1139718619591088</v>
      </c>
    </row>
    <row r="19" spans="2:7" hidden="1" outlineLevel="1" x14ac:dyDescent="0.25">
      <c r="B19" s="24">
        <f>IF('GASTOS 2015'!B14=1,'GASTOS 2015'!A14,0)</f>
        <v>101064</v>
      </c>
      <c r="C19" s="25" t="str">
        <f>VLOOKUP(B19,'GASTOS 2015'!$A$9:$D$850,3,FALSE)</f>
        <v xml:space="preserve">CHIA                                              </v>
      </c>
      <c r="D19" s="46">
        <f>IFERROR(VLOOKUP(B19,'GASTOS 2014'!$A$9:$E$818,4,FALSE),0)</f>
        <v>22644964.09</v>
      </c>
      <c r="E19" s="46">
        <f>IFERROR(VLOOKUP(B19,'GASTOS 2015'!$A$9:$D$850,4,FALSE),0)</f>
        <v>42911437.390000001</v>
      </c>
      <c r="F19" s="46">
        <f t="shared" si="2"/>
        <v>20266473.300000001</v>
      </c>
      <c r="G19" s="47">
        <f t="shared" si="3"/>
        <v>0.89496601626096917</v>
      </c>
    </row>
    <row r="20" spans="2:7" hidden="1" outlineLevel="1" x14ac:dyDescent="0.25">
      <c r="B20" s="29">
        <f>IF('GASTOS 2015'!B15=1,'GASTOS 2015'!A15,0)</f>
        <v>101003</v>
      </c>
      <c r="C20" s="30" t="str">
        <f>VLOOKUP(B20,'GASTOS 2015'!$A$9:$D$850,3,FALSE)</f>
        <v xml:space="preserve">OFICINA SUR-KENNEDY                               </v>
      </c>
      <c r="D20" s="31">
        <f>IFERROR(VLOOKUP(B20,'GASTOS 2014'!$A$9:$E$818,4,FALSE),0)</f>
        <v>30440482</v>
      </c>
      <c r="E20" s="31">
        <f>IFERROR(VLOOKUP(B20,'GASTOS 2015'!$A$9:$D$850,4,FALSE),0)</f>
        <v>35752267</v>
      </c>
      <c r="F20" s="31">
        <f t="shared" si="2"/>
        <v>5311785</v>
      </c>
      <c r="G20" s="32">
        <f t="shared" si="3"/>
        <v>0.17449740119095347</v>
      </c>
    </row>
    <row r="21" spans="2:7" hidden="1" outlineLevel="1" x14ac:dyDescent="0.25">
      <c r="B21" s="24">
        <f>IF('GASTOS 2015'!B16=1,'GASTOS 2015'!A16,0)</f>
        <v>101044</v>
      </c>
      <c r="C21" s="25" t="str">
        <f>VLOOKUP(B21,'GASTOS 2015'!$A$9:$D$850,3,FALSE)</f>
        <v xml:space="preserve">COTELCO-CUNDINAMARCA                              </v>
      </c>
      <c r="D21" s="46">
        <f>IFERROR(VLOOKUP(B21,'GASTOS 2014'!$A$9:$E$818,4,FALSE),0)</f>
        <v>0</v>
      </c>
      <c r="E21" s="46">
        <f>IFERROR(VLOOKUP(B21,'GASTOS 2015'!$A$9:$D$850,4,FALSE),0)</f>
        <v>23879940</v>
      </c>
      <c r="F21" s="46">
        <f t="shared" si="2"/>
        <v>23879940</v>
      </c>
      <c r="G21" s="47">
        <f t="shared" si="3"/>
        <v>1</v>
      </c>
    </row>
    <row r="22" spans="2:7" hidden="1" outlineLevel="1" x14ac:dyDescent="0.25">
      <c r="B22" s="29">
        <f>IF('GASTOS 2015'!B17=1,'GASTOS 2015'!A17,0)</f>
        <v>101018</v>
      </c>
      <c r="C22" s="30" t="str">
        <f>VLOOKUP(B22,'GASTOS 2015'!$A$9:$D$850,3,FALSE)</f>
        <v xml:space="preserve">CHAPINERO                                         </v>
      </c>
      <c r="D22" s="31">
        <f>IFERROR(VLOOKUP(B22,'GASTOS 2014'!$A$9:$E$818,4,FALSE),0)</f>
        <v>10919217</v>
      </c>
      <c r="E22" s="31">
        <f>IFERROR(VLOOKUP(B22,'GASTOS 2015'!$A$9:$D$850,4,FALSE),0)</f>
        <v>21144737</v>
      </c>
      <c r="F22" s="31">
        <f t="shared" si="2"/>
        <v>10225520</v>
      </c>
      <c r="G22" s="32">
        <f t="shared" si="3"/>
        <v>0.93647007839481522</v>
      </c>
    </row>
    <row r="23" spans="2:7" hidden="1" outlineLevel="1" x14ac:dyDescent="0.25">
      <c r="B23" s="24">
        <f>IF('GASTOS 2015'!B18=1,'GASTOS 2015'!A18,0)</f>
        <v>101032</v>
      </c>
      <c r="C23" s="25" t="str">
        <f>VLOOKUP(B23,'GASTOS 2015'!$A$9:$D$850,3,FALSE)</f>
        <v xml:space="preserve">USAQUEN JUNTA ZONAL                               </v>
      </c>
      <c r="D23" s="46">
        <f>IFERROR(VLOOKUP(B23,'GASTOS 2014'!$A$9:$E$818,4,FALSE),0)</f>
        <v>5574565</v>
      </c>
      <c r="E23" s="46">
        <f>IFERROR(VLOOKUP(B23,'GASTOS 2015'!$A$9:$D$850,4,FALSE),0)</f>
        <v>13061744</v>
      </c>
      <c r="F23" s="46">
        <f t="shared" si="2"/>
        <v>7487179</v>
      </c>
      <c r="G23" s="47">
        <f t="shared" si="3"/>
        <v>1.3430965465466813</v>
      </c>
    </row>
    <row r="24" spans="2:7" hidden="1" outlineLevel="1" x14ac:dyDescent="0.25">
      <c r="B24" s="29">
        <f>IF('GASTOS 2015'!B19=1,'GASTOS 2015'!A19,0)</f>
        <v>101016</v>
      </c>
      <c r="C24" s="30" t="str">
        <f>VLOOKUP(B24,'GASTOS 2015'!$A$9:$D$850,3,FALSE)</f>
        <v xml:space="preserve">BOSA JUNTA ZONAL                                  </v>
      </c>
      <c r="D24" s="31">
        <f>IFERROR(VLOOKUP(B24,'GASTOS 2014'!$A$9:$E$818,4,FALSE),0)</f>
        <v>3092396</v>
      </c>
      <c r="E24" s="31">
        <f>IFERROR(VLOOKUP(B24,'GASTOS 2015'!$A$9:$D$850,4,FALSE),0)</f>
        <v>10040682</v>
      </c>
      <c r="F24" s="31">
        <f t="shared" si="2"/>
        <v>6948286</v>
      </c>
      <c r="G24" s="32">
        <f t="shared" si="3"/>
        <v>2.2468939941715096</v>
      </c>
    </row>
    <row r="25" spans="2:7" hidden="1" outlineLevel="1" x14ac:dyDescent="0.25">
      <c r="B25" s="24">
        <f>IF('GASTOS 2015'!B20=1,'GASTOS 2015'!A20,0)</f>
        <v>101131</v>
      </c>
      <c r="C25" s="25" t="str">
        <f>VLOOKUP(B25,'GASTOS 2015'!$A$9:$D$850,3,FALSE)</f>
        <v xml:space="preserve">SOACHA                                            </v>
      </c>
      <c r="D25" s="46">
        <f>IFERROR(VLOOKUP(B25,'GASTOS 2014'!$A$9:$E$818,4,FALSE),0)</f>
        <v>3453116</v>
      </c>
      <c r="E25" s="46">
        <f>IFERROR(VLOOKUP(B25,'GASTOS 2015'!$A$9:$D$850,4,FALSE),0)</f>
        <v>10022899</v>
      </c>
      <c r="F25" s="46">
        <f t="shared" si="2"/>
        <v>6569783</v>
      </c>
      <c r="G25" s="47">
        <f t="shared" si="3"/>
        <v>1.9025665514856724</v>
      </c>
    </row>
    <row r="26" spans="2:7" hidden="1" outlineLevel="1" x14ac:dyDescent="0.25">
      <c r="B26" s="29">
        <f>IF('GASTOS 2015'!B21=1,'GASTOS 2015'!A21,0)</f>
        <v>101028</v>
      </c>
      <c r="C26" s="30" t="str">
        <f>VLOOKUP(B26,'GASTOS 2015'!$A$9:$D$850,3,FALSE)</f>
        <v xml:space="preserve">SUBA JUNTA ZONAL                                  </v>
      </c>
      <c r="D26" s="31">
        <f>IFERROR(VLOOKUP(B26,'GASTOS 2014'!$A$9:$E$818,4,FALSE),0)</f>
        <v>7997057</v>
      </c>
      <c r="E26" s="31">
        <f>IFERROR(VLOOKUP(B26,'GASTOS 2015'!$A$9:$D$850,4,FALSE),0)</f>
        <v>9613685</v>
      </c>
      <c r="F26" s="31">
        <f t="shared" si="2"/>
        <v>1616628</v>
      </c>
      <c r="G26" s="32">
        <f t="shared" si="3"/>
        <v>0.20215286698594248</v>
      </c>
    </row>
    <row r="27" spans="2:7" hidden="1" outlineLevel="1" x14ac:dyDescent="0.25">
      <c r="B27" s="24">
        <f>IF('GASTOS 2015'!B22=1,'GASTOS 2015'!A22,0)</f>
        <v>101024</v>
      </c>
      <c r="C27" s="25" t="str">
        <f>VLOOKUP(B27,'GASTOS 2015'!$A$9:$D$850,3,FALSE)</f>
        <v xml:space="preserve">LOS MARTIRES-ALCALDIA                             </v>
      </c>
      <c r="D27" s="46">
        <f>IFERROR(VLOOKUP(B27,'GASTOS 2014'!$A$9:$E$818,4,FALSE),0)</f>
        <v>10692298</v>
      </c>
      <c r="E27" s="46">
        <f>IFERROR(VLOOKUP(B27,'GASTOS 2015'!$A$9:$D$850,4,FALSE),0)</f>
        <v>8842128</v>
      </c>
      <c r="F27" s="46">
        <f t="shared" si="2"/>
        <v>-1850170</v>
      </c>
      <c r="G27" s="47">
        <f t="shared" si="3"/>
        <v>-0.17303763886865109</v>
      </c>
    </row>
    <row r="28" spans="2:7" hidden="1" outlineLevel="1" x14ac:dyDescent="0.25">
      <c r="B28" s="29">
        <f>IF('GASTOS 2015'!B23=1,'GASTOS 2015'!A23,0)</f>
        <v>101083</v>
      </c>
      <c r="C28" s="30" t="str">
        <f>VLOOKUP(B28,'GASTOS 2015'!$A$9:$D$850,3,FALSE)</f>
        <v xml:space="preserve">GIRARDOT                                          </v>
      </c>
      <c r="D28" s="31">
        <f>IFERROR(VLOOKUP(B28,'GASTOS 2014'!$A$9:$E$818,4,FALSE),0)</f>
        <v>6573530</v>
      </c>
      <c r="E28" s="31">
        <f>IFERROR(VLOOKUP(B28,'GASTOS 2015'!$A$9:$D$850,4,FALSE),0)</f>
        <v>8573769</v>
      </c>
      <c r="F28" s="31">
        <f t="shared" si="2"/>
        <v>2000239</v>
      </c>
      <c r="G28" s="32">
        <f t="shared" si="3"/>
        <v>0.30428688999669884</v>
      </c>
    </row>
    <row r="29" spans="2:7" hidden="1" outlineLevel="1" x14ac:dyDescent="0.25">
      <c r="B29" s="24">
        <f>IF('GASTOS 2015'!B24=1,'GASTOS 2015'!A24,0)</f>
        <v>101029</v>
      </c>
      <c r="C29" s="25" t="str">
        <f>VLOOKUP(B29,'GASTOS 2015'!$A$9:$D$850,3,FALSE)</f>
        <v xml:space="preserve">TEUSAQUILLO JUNTA ZONAL                           </v>
      </c>
      <c r="D29" s="46">
        <f>IFERROR(VLOOKUP(B29,'GASTOS 2014'!$A$9:$E$818,4,FALSE),0)</f>
        <v>3921051</v>
      </c>
      <c r="E29" s="46">
        <f>IFERROR(VLOOKUP(B29,'GASTOS 2015'!$A$9:$D$850,4,FALSE),0)</f>
        <v>8502893</v>
      </c>
      <c r="F29" s="46">
        <f t="shared" si="2"/>
        <v>4581842</v>
      </c>
      <c r="G29" s="47">
        <f t="shared" si="3"/>
        <v>1.1685239493186903</v>
      </c>
    </row>
    <row r="30" spans="2:7" hidden="1" outlineLevel="1" x14ac:dyDescent="0.25">
      <c r="B30" s="29">
        <f>IF('GASTOS 2015'!B25=1,'GASTOS 2015'!A25,0)</f>
        <v>101022</v>
      </c>
      <c r="C30" s="30" t="str">
        <f>VLOOKUP(B30,'GASTOS 2015'!$A$9:$D$850,3,FALSE)</f>
        <v xml:space="preserve">FONTIBON JUNTA ZONAL                              </v>
      </c>
      <c r="D30" s="31">
        <f>IFERROR(VLOOKUP(B30,'GASTOS 2014'!$A$9:$E$818,4,FALSE),0)</f>
        <v>3283144</v>
      </c>
      <c r="E30" s="31">
        <f>IFERROR(VLOOKUP(B30,'GASTOS 2015'!$A$9:$D$850,4,FALSE),0)</f>
        <v>8321578</v>
      </c>
      <c r="F30" s="31">
        <f t="shared" si="2"/>
        <v>5038434</v>
      </c>
      <c r="G30" s="32">
        <f t="shared" si="3"/>
        <v>1.5346369211950495</v>
      </c>
    </row>
    <row r="31" spans="2:7" hidden="1" outlineLevel="1" x14ac:dyDescent="0.25">
      <c r="B31" s="24">
        <f>IF('GASTOS 2015'!B26=1,'GASTOS 2015'!A26,0)</f>
        <v>101004</v>
      </c>
      <c r="C31" s="25" t="str">
        <f>VLOOKUP(B31,'GASTOS 2015'!$A$9:$D$850,3,FALSE)</f>
        <v xml:space="preserve">ENGATIVA                                          </v>
      </c>
      <c r="D31" s="46">
        <f>IFERROR(VLOOKUP(B31,'GASTOS 2014'!$A$9:$E$818,4,FALSE),0)</f>
        <v>9520140</v>
      </c>
      <c r="E31" s="46">
        <f>IFERROR(VLOOKUP(B31,'GASTOS 2015'!$A$9:$D$850,4,FALSE),0)</f>
        <v>8257399</v>
      </c>
      <c r="F31" s="46">
        <f t="shared" si="2"/>
        <v>-1262741</v>
      </c>
      <c r="G31" s="47">
        <f t="shared" si="3"/>
        <v>-0.1326389107723206</v>
      </c>
    </row>
    <row r="32" spans="2:7" hidden="1" outlineLevel="1" x14ac:dyDescent="0.25">
      <c r="B32" s="29">
        <f>IF('GASTOS 2015'!B27=1,'GASTOS 2015'!A27,0)</f>
        <v>101030</v>
      </c>
      <c r="C32" s="30" t="str">
        <f>VLOOKUP(B32,'GASTOS 2015'!$A$9:$D$850,3,FALSE)</f>
        <v xml:space="preserve">TUNJUELITO                                        </v>
      </c>
      <c r="D32" s="31">
        <f>IFERROR(VLOOKUP(B32,'GASTOS 2014'!$A$9:$E$818,4,FALSE),0)</f>
        <v>7893985</v>
      </c>
      <c r="E32" s="31">
        <f>IFERROR(VLOOKUP(B32,'GASTOS 2015'!$A$9:$D$850,4,FALSE),0)</f>
        <v>7170029</v>
      </c>
      <c r="F32" s="31">
        <f t="shared" si="2"/>
        <v>-723956</v>
      </c>
      <c r="G32" s="32">
        <f t="shared" si="3"/>
        <v>-9.1709827165873725E-2</v>
      </c>
    </row>
    <row r="33" spans="2:7" hidden="1" outlineLevel="1" x14ac:dyDescent="0.25">
      <c r="B33" s="24">
        <f>IF('GASTOS 2015'!B28=1,'GASTOS 2015'!A28,0)</f>
        <v>101161</v>
      </c>
      <c r="C33" s="25" t="str">
        <f>VLOOKUP(B33,'GASTOS 2015'!$A$9:$D$850,3,FALSE)</f>
        <v xml:space="preserve">ZIPAQUIRA                                         </v>
      </c>
      <c r="D33" s="46">
        <f>IFERROR(VLOOKUP(B33,'GASTOS 2014'!$A$9:$E$818,4,FALSE),0)</f>
        <v>7442636</v>
      </c>
      <c r="E33" s="46">
        <f>IFERROR(VLOOKUP(B33,'GASTOS 2015'!$A$9:$D$850,4,FALSE),0)</f>
        <v>7080679.1100000003</v>
      </c>
      <c r="F33" s="46">
        <f t="shared" si="2"/>
        <v>-361956.88999999966</v>
      </c>
      <c r="G33" s="47">
        <f t="shared" si="3"/>
        <v>-4.8632888938811458E-2</v>
      </c>
    </row>
    <row r="34" spans="2:7" hidden="1" outlineLevel="1" x14ac:dyDescent="0.25">
      <c r="B34" s="29">
        <f>IF('GASTOS 2015'!B29=1,'GASTOS 2015'!A29,0)</f>
        <v>101025</v>
      </c>
      <c r="C34" s="30" t="str">
        <f>VLOOKUP(B34,'GASTOS 2015'!$A$9:$D$850,3,FALSE)</f>
        <v xml:space="preserve">PUENTE ARANDA JUNTA                               </v>
      </c>
      <c r="D34" s="31">
        <f>IFERROR(VLOOKUP(B34,'GASTOS 2014'!$A$9:$E$818,4,FALSE),0)</f>
        <v>7693781</v>
      </c>
      <c r="E34" s="31">
        <f>IFERROR(VLOOKUP(B34,'GASTOS 2015'!$A$9:$D$850,4,FALSE),0)</f>
        <v>5776693</v>
      </c>
      <c r="F34" s="31">
        <f t="shared" si="2"/>
        <v>-1917088</v>
      </c>
      <c r="G34" s="32">
        <f t="shared" si="3"/>
        <v>-0.24917371575822078</v>
      </c>
    </row>
    <row r="35" spans="2:7" hidden="1" outlineLevel="1" x14ac:dyDescent="0.25">
      <c r="B35" s="24">
        <f>IF('GASTOS 2015'!B30=1,'GASTOS 2015'!A30,0)</f>
        <v>101019</v>
      </c>
      <c r="C35" s="25" t="str">
        <f>VLOOKUP(B35,'GASTOS 2015'!$A$9:$D$850,3,FALSE)</f>
        <v xml:space="preserve">CIUDAD BOLIVAR JUNTA                              </v>
      </c>
      <c r="D35" s="46">
        <f>IFERROR(VLOOKUP(B35,'GASTOS 2014'!$A$9:$E$818,4,FALSE),0)</f>
        <v>5445497</v>
      </c>
      <c r="E35" s="46">
        <f>IFERROR(VLOOKUP(B35,'GASTOS 2015'!$A$9:$D$850,4,FALSE),0)</f>
        <v>5775122</v>
      </c>
      <c r="F35" s="46">
        <f t="shared" si="2"/>
        <v>329625</v>
      </c>
      <c r="G35" s="47">
        <f t="shared" si="3"/>
        <v>6.0531664970157939E-2</v>
      </c>
    </row>
    <row r="36" spans="2:7" hidden="1" outlineLevel="1" x14ac:dyDescent="0.25">
      <c r="B36" s="29">
        <f>IF('GASTOS 2015'!B31=1,'GASTOS 2015'!A31,0)</f>
        <v>101027</v>
      </c>
      <c r="C36" s="30" t="str">
        <f>VLOOKUP(B36,'GASTOS 2015'!$A$9:$D$850,3,FALSE)</f>
        <v xml:space="preserve">SANTAFE ALCALDIA                                  </v>
      </c>
      <c r="D36" s="31">
        <f>IFERROR(VLOOKUP(B36,'GASTOS 2014'!$A$9:$E$818,4,FALSE),0)</f>
        <v>5259286</v>
      </c>
      <c r="E36" s="31">
        <f>IFERROR(VLOOKUP(B36,'GASTOS 2015'!$A$9:$D$850,4,FALSE),0)</f>
        <v>5544868</v>
      </c>
      <c r="F36" s="31">
        <f t="shared" si="2"/>
        <v>285582</v>
      </c>
      <c r="G36" s="32">
        <f t="shared" si="3"/>
        <v>5.4300526725490794E-2</v>
      </c>
    </row>
    <row r="37" spans="2:7" hidden="1" outlineLevel="1" x14ac:dyDescent="0.25">
      <c r="B37" s="24">
        <f>IF('GASTOS 2015'!B32=1,'GASTOS 2015'!A32,0)</f>
        <v>132001</v>
      </c>
      <c r="C37" s="25" t="str">
        <f>VLOOKUP(B37,'GASTOS 2015'!$A$9:$D$850,3,FALSE)</f>
        <v xml:space="preserve">YOPAL                                             </v>
      </c>
      <c r="D37" s="46">
        <f>IFERROR(VLOOKUP(B37,'GASTOS 2014'!$A$9:$E$818,4,FALSE),0)</f>
        <v>8173737.7800000003</v>
      </c>
      <c r="E37" s="46">
        <f>IFERROR(VLOOKUP(B37,'GASTOS 2015'!$A$9:$D$850,4,FALSE),0)</f>
        <v>5455528.7000000002</v>
      </c>
      <c r="F37" s="46">
        <f t="shared" si="2"/>
        <v>-2718209.08</v>
      </c>
      <c r="G37" s="47">
        <f t="shared" si="3"/>
        <v>-0.33255398609080411</v>
      </c>
    </row>
    <row r="38" spans="2:7" hidden="1" outlineLevel="1" x14ac:dyDescent="0.25">
      <c r="B38" s="29">
        <f>IF('GASTOS 2015'!B33=1,'GASTOS 2015'!A33,0)</f>
        <v>101006</v>
      </c>
      <c r="C38" s="30" t="str">
        <f>VLOOKUP(B38,'GASTOS 2015'!$A$9:$D$850,3,FALSE)</f>
        <v xml:space="preserve">OFICINA DE SAYCO                                  </v>
      </c>
      <c r="D38" s="31">
        <f>IFERROR(VLOOKUP(B38,'GASTOS 2014'!$A$9:$E$818,4,FALSE),0)</f>
        <v>10751189.74</v>
      </c>
      <c r="E38" s="31">
        <f>IFERROR(VLOOKUP(B38,'GASTOS 2015'!$A$9:$D$850,4,FALSE),0)</f>
        <v>5293597</v>
      </c>
      <c r="F38" s="31">
        <f t="shared" si="2"/>
        <v>-5457592.7400000002</v>
      </c>
      <c r="G38" s="32">
        <f t="shared" si="3"/>
        <v>-0.50762686474548258</v>
      </c>
    </row>
    <row r="39" spans="2:7" hidden="1" outlineLevel="1" x14ac:dyDescent="0.25">
      <c r="B39" s="24">
        <f>IF('GASTOS 2015'!B34=1,'GASTOS 2015'!A34,0)</f>
        <v>101073</v>
      </c>
      <c r="C39" s="25" t="str">
        <f>VLOOKUP(B39,'GASTOS 2015'!$A$9:$D$850,3,FALSE)</f>
        <v xml:space="preserve">FACATATIVA                                        </v>
      </c>
      <c r="D39" s="46">
        <f>IFERROR(VLOOKUP(B39,'GASTOS 2014'!$A$9:$E$818,4,FALSE),0)</f>
        <v>4330896.33</v>
      </c>
      <c r="E39" s="46">
        <f>IFERROR(VLOOKUP(B39,'GASTOS 2015'!$A$9:$D$850,4,FALSE),0)</f>
        <v>5260726.58</v>
      </c>
      <c r="F39" s="46">
        <f t="shared" si="2"/>
        <v>929830.25</v>
      </c>
      <c r="G39" s="47">
        <f t="shared" si="3"/>
        <v>0.21469695396749433</v>
      </c>
    </row>
    <row r="40" spans="2:7" hidden="1" outlineLevel="1" x14ac:dyDescent="0.25">
      <c r="B40" s="29">
        <f>IF('GASTOS 2015'!B35=1,'GASTOS 2015'!A35,0)</f>
        <v>101026</v>
      </c>
      <c r="C40" s="30" t="str">
        <f>VLOOKUP(B40,'GASTOS 2015'!$A$9:$D$850,3,FALSE)</f>
        <v xml:space="preserve">SAN CRISTOBAL JUNTA                               </v>
      </c>
      <c r="D40" s="31">
        <f>IFERROR(VLOOKUP(B40,'GASTOS 2014'!$A$9:$E$818,4,FALSE),0)</f>
        <v>5353077</v>
      </c>
      <c r="E40" s="31">
        <f>IFERROR(VLOOKUP(B40,'GASTOS 2015'!$A$9:$D$850,4,FALSE),0)</f>
        <v>5177381</v>
      </c>
      <c r="F40" s="31">
        <f t="shared" si="2"/>
        <v>-175696</v>
      </c>
      <c r="G40" s="32">
        <f t="shared" si="3"/>
        <v>-3.2821496869931077E-2</v>
      </c>
    </row>
    <row r="41" spans="2:7" hidden="1" outlineLevel="1" x14ac:dyDescent="0.25">
      <c r="B41" s="24">
        <f>IF('GASTOS 2015'!B36=1,'GASTOS 2015'!A36,0)</f>
        <v>101009</v>
      </c>
      <c r="C41" s="25" t="str">
        <f>VLOOKUP(B41,'GASTOS 2015'!$A$9:$D$850,3,FALSE)</f>
        <v xml:space="preserve">OFICINA BOSA                                      </v>
      </c>
      <c r="D41" s="46">
        <f>IFERROR(VLOOKUP(B41,'GASTOS 2014'!$A$9:$E$818,4,FALSE),0)</f>
        <v>7521703</v>
      </c>
      <c r="E41" s="46">
        <f>IFERROR(VLOOKUP(B41,'GASTOS 2015'!$A$9:$D$850,4,FALSE),0)</f>
        <v>4922036</v>
      </c>
      <c r="F41" s="46">
        <f t="shared" si="2"/>
        <v>-2599667</v>
      </c>
      <c r="G41" s="47">
        <f t="shared" si="3"/>
        <v>-0.34562212839299822</v>
      </c>
    </row>
    <row r="42" spans="2:7" hidden="1" outlineLevel="1" x14ac:dyDescent="0.25">
      <c r="B42" s="29">
        <f>IF('GASTOS 2015'!B37=1,'GASTOS 2015'!A37,0)</f>
        <v>101015</v>
      </c>
      <c r="C42" s="30" t="str">
        <f>VLOOKUP(B42,'GASTOS 2015'!$A$9:$D$850,3,FALSE)</f>
        <v xml:space="preserve">BARRIOS UNIDOS JUNTA                              </v>
      </c>
      <c r="D42" s="31">
        <f>IFERROR(VLOOKUP(B42,'GASTOS 2014'!$A$9:$E$818,4,FALSE),0)</f>
        <v>7113779</v>
      </c>
      <c r="E42" s="31">
        <f>IFERROR(VLOOKUP(B42,'GASTOS 2015'!$A$9:$D$850,4,FALSE),0)</f>
        <v>4866725</v>
      </c>
      <c r="F42" s="31">
        <f t="shared" si="2"/>
        <v>-2247054</v>
      </c>
      <c r="G42" s="32">
        <f t="shared" si="3"/>
        <v>-0.31587346191103205</v>
      </c>
    </row>
    <row r="43" spans="2:7" hidden="1" outlineLevel="1" x14ac:dyDescent="0.25">
      <c r="B43" s="24">
        <f>IF('GASTOS 2015'!B38=1,'GASTOS 2015'!A38,0)</f>
        <v>101078</v>
      </c>
      <c r="C43" s="25" t="str">
        <f>VLOOKUP(B43,'GASTOS 2015'!$A$9:$D$850,3,FALSE)</f>
        <v xml:space="preserve">FUSAGUSAGA                                        </v>
      </c>
      <c r="D43" s="46">
        <f>IFERROR(VLOOKUP(B43,'GASTOS 2014'!$A$9:$E$818,4,FALSE),0)</f>
        <v>3459325.85</v>
      </c>
      <c r="E43" s="46">
        <f>IFERROR(VLOOKUP(B43,'GASTOS 2015'!$A$9:$D$850,4,FALSE),0)</f>
        <v>4801729.25</v>
      </c>
      <c r="F43" s="46">
        <f t="shared" si="2"/>
        <v>1342403.4</v>
      </c>
      <c r="G43" s="47">
        <f t="shared" si="3"/>
        <v>0.38805347001352875</v>
      </c>
    </row>
    <row r="44" spans="2:7" hidden="1" outlineLevel="1" x14ac:dyDescent="0.25">
      <c r="B44" s="29">
        <f>IF('GASTOS 2015'!B39=1,'GASTOS 2015'!A39,0)</f>
        <v>101014</v>
      </c>
      <c r="C44" s="30" t="str">
        <f>VLOOKUP(B44,'GASTOS 2015'!$A$9:$D$850,3,FALSE)</f>
        <v xml:space="preserve">ANTONIO NARIÐO JUNTA                              </v>
      </c>
      <c r="D44" s="31">
        <f>IFERROR(VLOOKUP(B44,'GASTOS 2014'!$A$9:$E$818,4,FALSE),0)</f>
        <v>3332668</v>
      </c>
      <c r="E44" s="31">
        <f>IFERROR(VLOOKUP(B44,'GASTOS 2015'!$A$9:$D$850,4,FALSE),0)</f>
        <v>3634939</v>
      </c>
      <c r="F44" s="31">
        <f t="shared" si="2"/>
        <v>302271</v>
      </c>
      <c r="G44" s="32">
        <f t="shared" si="3"/>
        <v>9.0699403600958739E-2</v>
      </c>
    </row>
    <row r="45" spans="2:7" hidden="1" outlineLevel="1" x14ac:dyDescent="0.25">
      <c r="B45" s="24">
        <f>IF('GASTOS 2015'!B40=1,'GASTOS 2015'!A40,0)</f>
        <v>101031</v>
      </c>
      <c r="C45" s="25" t="str">
        <f>VLOOKUP(B45,'GASTOS 2015'!$A$9:$D$850,3,FALSE)</f>
        <v xml:space="preserve">URIBE URIBE JUNTA ZONAL                           </v>
      </c>
      <c r="D45" s="46">
        <f>IFERROR(VLOOKUP(B45,'GASTOS 2014'!$A$9:$E$818,4,FALSE),0)</f>
        <v>5448780</v>
      </c>
      <c r="E45" s="46">
        <f>IFERROR(VLOOKUP(B45,'GASTOS 2015'!$A$9:$D$850,4,FALSE),0)</f>
        <v>3308503</v>
      </c>
      <c r="F45" s="46">
        <f t="shared" si="2"/>
        <v>-2140277</v>
      </c>
      <c r="G45" s="47">
        <f t="shared" si="3"/>
        <v>-0.39279930553261466</v>
      </c>
    </row>
    <row r="46" spans="2:7" hidden="1" outlineLevel="1" x14ac:dyDescent="0.25">
      <c r="B46" s="29">
        <f>IF('GASTOS 2015'!B41=1,'GASTOS 2015'!A41,0)</f>
        <v>102096</v>
      </c>
      <c r="C46" s="30" t="str">
        <f>VLOOKUP(B46,'GASTOS 2015'!$A$9:$D$850,3,FALSE)</f>
        <v xml:space="preserve">SOGAMOSO                                          </v>
      </c>
      <c r="D46" s="31">
        <f>IFERROR(VLOOKUP(B46,'GASTOS 2014'!$A$9:$E$818,4,FALSE),0)</f>
        <v>1227187.7</v>
      </c>
      <c r="E46" s="31">
        <f>IFERROR(VLOOKUP(B46,'GASTOS 2015'!$A$9:$D$850,4,FALSE),0)</f>
        <v>3279519.6</v>
      </c>
      <c r="F46" s="31">
        <f t="shared" si="2"/>
        <v>2052331.9000000001</v>
      </c>
      <c r="G46" s="32">
        <f t="shared" si="3"/>
        <v>1.6723863024376793</v>
      </c>
    </row>
    <row r="47" spans="2:7" hidden="1" outlineLevel="1" x14ac:dyDescent="0.25">
      <c r="B47" s="24">
        <f>IF('GASTOS 2015'!B42=1,'GASTOS 2015'!A42,0)</f>
        <v>101033</v>
      </c>
      <c r="C47" s="25" t="str">
        <f>VLOOKUP(B47,'GASTOS 2015'!$A$9:$D$850,3,FALSE)</f>
        <v xml:space="preserve">USME JUNTA ZONAL                                  </v>
      </c>
      <c r="D47" s="46">
        <f>IFERROR(VLOOKUP(B47,'GASTOS 2014'!$A$9:$E$818,4,FALSE),0)</f>
        <v>3228169</v>
      </c>
      <c r="E47" s="46">
        <f>IFERROR(VLOOKUP(B47,'GASTOS 2015'!$A$9:$D$850,4,FALSE),0)</f>
        <v>3260859</v>
      </c>
      <c r="F47" s="46">
        <f t="shared" si="2"/>
        <v>32690</v>
      </c>
      <c r="G47" s="47">
        <f t="shared" si="3"/>
        <v>1.0126483464775182E-2</v>
      </c>
    </row>
    <row r="48" spans="2:7" hidden="1" outlineLevel="1" x14ac:dyDescent="0.25">
      <c r="B48" s="29">
        <f>IF('GASTOS 2015'!B43=1,'GASTOS 2015'!A43,0)</f>
        <v>101069</v>
      </c>
      <c r="C48" s="30" t="str">
        <f>VLOOKUP(B48,'GASTOS 2015'!$A$9:$D$850,3,FALSE)</f>
        <v xml:space="preserve">COTA                                              </v>
      </c>
      <c r="D48" s="31">
        <f>IFERROR(VLOOKUP(B48,'GASTOS 2014'!$A$9:$E$818,4,FALSE),0)</f>
        <v>3096290</v>
      </c>
      <c r="E48" s="31">
        <f>IFERROR(VLOOKUP(B48,'GASTOS 2015'!$A$9:$D$850,4,FALSE),0)</f>
        <v>3022938</v>
      </c>
      <c r="F48" s="31">
        <f t="shared" si="2"/>
        <v>-73352</v>
      </c>
      <c r="G48" s="32">
        <f t="shared" si="3"/>
        <v>-2.3690287408479227E-2</v>
      </c>
    </row>
    <row r="49" spans="2:7" hidden="1" outlineLevel="1" x14ac:dyDescent="0.25">
      <c r="B49" s="24">
        <f>IF('GASTOS 2015'!B44=1,'GASTOS 2015'!A44,0)</f>
        <v>101017</v>
      </c>
      <c r="C49" s="25" t="str">
        <f>VLOOKUP(B49,'GASTOS 2015'!$A$9:$D$850,3,FALSE)</f>
        <v xml:space="preserve">CANDELARIA                                        </v>
      </c>
      <c r="D49" s="46">
        <f>IFERROR(VLOOKUP(B49,'GASTOS 2014'!$A$9:$E$818,4,FALSE),0)</f>
        <v>3065983</v>
      </c>
      <c r="E49" s="46">
        <f>IFERROR(VLOOKUP(B49,'GASTOS 2015'!$A$9:$D$850,4,FALSE),0)</f>
        <v>3004169</v>
      </c>
      <c r="F49" s="46">
        <f t="shared" si="2"/>
        <v>-61814</v>
      </c>
      <c r="G49" s="47">
        <f t="shared" si="3"/>
        <v>-2.0161233770702558E-2</v>
      </c>
    </row>
    <row r="50" spans="2:7" hidden="1" outlineLevel="1" x14ac:dyDescent="0.25">
      <c r="B50" s="29">
        <f>IF('GASTOS 2015'!B45=1,'GASTOS 2015'!A45,0)</f>
        <v>101059</v>
      </c>
      <c r="C50" s="30" t="str">
        <f>VLOOKUP(B50,'GASTOS 2015'!$A$9:$D$850,3,FALSE)</f>
        <v xml:space="preserve">CAJICA                                            </v>
      </c>
      <c r="D50" s="31">
        <f>IFERROR(VLOOKUP(B50,'GASTOS 2014'!$A$9:$E$818,4,FALSE),0)</f>
        <v>3732244</v>
      </c>
      <c r="E50" s="31">
        <f>IFERROR(VLOOKUP(B50,'GASTOS 2015'!$A$9:$D$850,4,FALSE),0)</f>
        <v>2812537</v>
      </c>
      <c r="F50" s="31">
        <f t="shared" si="2"/>
        <v>-919707</v>
      </c>
      <c r="G50" s="32">
        <f t="shared" si="3"/>
        <v>-0.24642199170257895</v>
      </c>
    </row>
    <row r="51" spans="2:7" hidden="1" outlineLevel="1" x14ac:dyDescent="0.25">
      <c r="B51" s="24">
        <f>IF('GASTOS 2015'!B46=1,'GASTOS 2015'!A46,0)</f>
        <v>101104</v>
      </c>
      <c r="C51" s="25" t="str">
        <f>VLOOKUP(B51,'GASTOS 2015'!$A$9:$D$850,3,FALSE)</f>
        <v xml:space="preserve">MOSQUERA                                          </v>
      </c>
      <c r="D51" s="46">
        <f>IFERROR(VLOOKUP(B51,'GASTOS 2014'!$A$9:$E$818,4,FALSE),0)</f>
        <v>2048475</v>
      </c>
      <c r="E51" s="46">
        <f>IFERROR(VLOOKUP(B51,'GASTOS 2015'!$A$9:$D$850,4,FALSE),0)</f>
        <v>2576580</v>
      </c>
      <c r="F51" s="46">
        <f t="shared" si="2"/>
        <v>528105</v>
      </c>
      <c r="G51" s="47">
        <f t="shared" si="3"/>
        <v>0.25780397612858352</v>
      </c>
    </row>
    <row r="52" spans="2:7" hidden="1" outlineLevel="1" x14ac:dyDescent="0.25">
      <c r="B52" s="29">
        <f>IF('GASTOS 2015'!B47=1,'GASTOS 2015'!A47,0)</f>
        <v>101157</v>
      </c>
      <c r="C52" s="30" t="str">
        <f>VLOOKUP(B52,'GASTOS 2015'!$A$9:$D$850,3,FALSE)</f>
        <v xml:space="preserve">VILLETA                                           </v>
      </c>
      <c r="D52" s="31">
        <f>IFERROR(VLOOKUP(B52,'GASTOS 2014'!$A$9:$E$818,4,FALSE),0)</f>
        <v>5532903</v>
      </c>
      <c r="E52" s="31">
        <f>IFERROR(VLOOKUP(B52,'GASTOS 2015'!$A$9:$D$850,4,FALSE),0)</f>
        <v>2572520</v>
      </c>
      <c r="F52" s="31">
        <f t="shared" si="2"/>
        <v>-2960383</v>
      </c>
      <c r="G52" s="32">
        <f t="shared" si="3"/>
        <v>-0.5350505873679694</v>
      </c>
    </row>
    <row r="53" spans="2:7" hidden="1" outlineLevel="1" x14ac:dyDescent="0.25">
      <c r="B53" s="24">
        <f>IF('GASTOS 2015'!B48=1,'GASTOS 2015'!A48,0)</f>
        <v>101101</v>
      </c>
      <c r="C53" s="25" t="str">
        <f>VLOOKUP(B53,'GASTOS 2015'!$A$9:$D$850,3,FALSE)</f>
        <v xml:space="preserve">MADRID                                            </v>
      </c>
      <c r="D53" s="46">
        <f>IFERROR(VLOOKUP(B53,'GASTOS 2014'!$A$9:$E$818,4,FALSE),0)</f>
        <v>2075020</v>
      </c>
      <c r="E53" s="46">
        <f>IFERROR(VLOOKUP(B53,'GASTOS 2015'!$A$9:$D$850,4,FALSE),0)</f>
        <v>2461226</v>
      </c>
      <c r="F53" s="46">
        <f t="shared" si="2"/>
        <v>386206</v>
      </c>
      <c r="G53" s="47">
        <f t="shared" si="3"/>
        <v>0.18612157955104047</v>
      </c>
    </row>
    <row r="54" spans="2:7" hidden="1" outlineLevel="1" x14ac:dyDescent="0.25">
      <c r="B54" s="29">
        <f>IF('GASTOS 2015'!B49=1,'GASTOS 2015'!A49,0)</f>
        <v>103027</v>
      </c>
      <c r="C54" s="30" t="str">
        <f>VLOOKUP(B54,'GASTOS 2015'!$A$9:$D$850,3,FALSE)</f>
        <v xml:space="preserve">COTELCO-META                                      </v>
      </c>
      <c r="D54" s="31">
        <f>IFERROR(VLOOKUP(B54,'GASTOS 2014'!$A$9:$E$818,4,FALSE),0)</f>
        <v>0</v>
      </c>
      <c r="E54" s="31">
        <f>IFERROR(VLOOKUP(B54,'GASTOS 2015'!$A$9:$D$850,4,FALSE),0)</f>
        <v>2092884</v>
      </c>
      <c r="F54" s="31">
        <f t="shared" si="2"/>
        <v>2092884</v>
      </c>
      <c r="G54" s="32">
        <f t="shared" si="3"/>
        <v>1</v>
      </c>
    </row>
    <row r="55" spans="2:7" hidden="1" outlineLevel="1" x14ac:dyDescent="0.25">
      <c r="B55" s="24">
        <f>IF('GASTOS 2015'!B50=1,'GASTOS 2015'!A50,0)</f>
        <v>102031</v>
      </c>
      <c r="C55" s="25" t="str">
        <f>VLOOKUP(B55,'GASTOS 2015'!$A$9:$D$850,3,FALSE)</f>
        <v xml:space="preserve">DUITAMA                                           </v>
      </c>
      <c r="D55" s="46">
        <f>IFERROR(VLOOKUP(B55,'GASTOS 2014'!$A$9:$E$818,4,FALSE),0)</f>
        <v>1033674.4299999999</v>
      </c>
      <c r="E55" s="46">
        <f>IFERROR(VLOOKUP(B55,'GASTOS 2015'!$A$9:$D$850,4,FALSE),0)</f>
        <v>1729124.04</v>
      </c>
      <c r="F55" s="46">
        <f t="shared" si="2"/>
        <v>695449.6100000001</v>
      </c>
      <c r="G55" s="47">
        <f t="shared" si="3"/>
        <v>0.67279366676410879</v>
      </c>
    </row>
    <row r="56" spans="2:7" hidden="1" outlineLevel="1" x14ac:dyDescent="0.25">
      <c r="B56" s="29">
        <f>IF('GASTOS 2015'!B51=1,'GASTOS 2015'!A51,0)</f>
        <v>102120</v>
      </c>
      <c r="C56" s="30" t="str">
        <f>VLOOKUP(B56,'GASTOS 2015'!$A$9:$D$850,3,FALSE)</f>
        <v xml:space="preserve">VILLA DE LEYVA                                    </v>
      </c>
      <c r="D56" s="31">
        <f>IFERROR(VLOOKUP(B56,'GASTOS 2014'!$A$9:$E$818,4,FALSE),0)</f>
        <v>626582.81000000006</v>
      </c>
      <c r="E56" s="31">
        <f>IFERROR(VLOOKUP(B56,'GASTOS 2015'!$A$9:$D$850,4,FALSE),0)</f>
        <v>1551967.43</v>
      </c>
      <c r="F56" s="31">
        <f t="shared" si="2"/>
        <v>925384.61999999988</v>
      </c>
      <c r="G56" s="32">
        <f t="shared" si="3"/>
        <v>1.4768752114345425</v>
      </c>
    </row>
    <row r="57" spans="2:7" hidden="1" outlineLevel="1" x14ac:dyDescent="0.25">
      <c r="B57" s="24">
        <f>IF('GASTOS 2015'!B52=1,'GASTOS 2015'!A52,0)</f>
        <v>102072</v>
      </c>
      <c r="C57" s="25" t="str">
        <f>VLOOKUP(B57,'GASTOS 2015'!$A$9:$D$850,3,FALSE)</f>
        <v xml:space="preserve">PUERTO BOYACA                                     </v>
      </c>
      <c r="D57" s="46">
        <f>IFERROR(VLOOKUP(B57,'GASTOS 2014'!$A$9:$E$818,4,FALSE),0)</f>
        <v>746499.46</v>
      </c>
      <c r="E57" s="46">
        <f>IFERROR(VLOOKUP(B57,'GASTOS 2015'!$A$9:$D$850,4,FALSE),0)</f>
        <v>1489115.63</v>
      </c>
      <c r="F57" s="46">
        <f t="shared" si="2"/>
        <v>742616.16999999993</v>
      </c>
      <c r="G57" s="47">
        <f t="shared" si="3"/>
        <v>0.99479800025575371</v>
      </c>
    </row>
    <row r="58" spans="2:7" hidden="1" outlineLevel="1" x14ac:dyDescent="0.25">
      <c r="B58" s="29">
        <f>IF('GASTOS 2015'!B53=1,'GASTOS 2015'!A53,0)</f>
        <v>102064</v>
      </c>
      <c r="C58" s="30" t="str">
        <f>VLOOKUP(B58,'GASTOS 2015'!$A$9:$D$850,3,FALSE)</f>
        <v xml:space="preserve">PAIPA                                             </v>
      </c>
      <c r="D58" s="31">
        <f>IFERROR(VLOOKUP(B58,'GASTOS 2014'!$A$9:$E$818,4,FALSE),0)</f>
        <v>1543910.72</v>
      </c>
      <c r="E58" s="31">
        <f>IFERROR(VLOOKUP(B58,'GASTOS 2015'!$A$9:$D$850,4,FALSE),0)</f>
        <v>1426250.35</v>
      </c>
      <c r="F58" s="31">
        <f t="shared" si="2"/>
        <v>-117660.36999999988</v>
      </c>
      <c r="G58" s="32">
        <f t="shared" si="3"/>
        <v>-7.6209309564221339E-2</v>
      </c>
    </row>
    <row r="59" spans="2:7" hidden="1" outlineLevel="1" x14ac:dyDescent="0.25">
      <c r="B59" s="24">
        <f>IF('GASTOS 2015'!B54=1,'GASTOS 2015'!A54,0)</f>
        <v>103016</v>
      </c>
      <c r="C59" s="25" t="str">
        <f>VLOOKUP(B59,'GASTOS 2015'!$A$9:$D$850,3,FALSE)</f>
        <v xml:space="preserve">PUERTO GAITAN                                     </v>
      </c>
      <c r="D59" s="46">
        <f>IFERROR(VLOOKUP(B59,'GASTOS 2014'!$A$9:$E$818,4,FALSE),0)</f>
        <v>466359.2</v>
      </c>
      <c r="E59" s="46">
        <f>IFERROR(VLOOKUP(B59,'GASTOS 2015'!$A$9:$D$850,4,FALSE),0)</f>
        <v>1390953.3399999999</v>
      </c>
      <c r="F59" s="46">
        <f t="shared" si="2"/>
        <v>924594.1399999999</v>
      </c>
      <c r="G59" s="47">
        <f t="shared" si="3"/>
        <v>1.9825793937377023</v>
      </c>
    </row>
    <row r="60" spans="2:7" hidden="1" outlineLevel="1" x14ac:dyDescent="0.25">
      <c r="B60" s="29">
        <f>IF('GASTOS 2015'!B55=1,'GASTOS 2015'!A55,0)</f>
        <v>101076</v>
      </c>
      <c r="C60" s="30" t="str">
        <f>VLOOKUP(B60,'GASTOS 2015'!$A$9:$D$850,3,FALSE)</f>
        <v xml:space="preserve">FUNZA                                             </v>
      </c>
      <c r="D60" s="31">
        <f>IFERROR(VLOOKUP(B60,'GASTOS 2014'!$A$9:$E$818,4,FALSE),0)</f>
        <v>2148684.73</v>
      </c>
      <c r="E60" s="31">
        <f>IFERROR(VLOOKUP(B60,'GASTOS 2015'!$A$9:$D$850,4,FALSE),0)</f>
        <v>1180207.29</v>
      </c>
      <c r="F60" s="31">
        <f t="shared" si="2"/>
        <v>-968477.44</v>
      </c>
      <c r="G60" s="32">
        <f t="shared" si="3"/>
        <v>-0.45073035912532411</v>
      </c>
    </row>
    <row r="61" spans="2:7" hidden="1" outlineLevel="1" x14ac:dyDescent="0.25">
      <c r="B61" s="24">
        <f>IF('GASTOS 2015'!B56=1,'GASTOS 2015'!A56,0)</f>
        <v>101049</v>
      </c>
      <c r="C61" s="25" t="str">
        <f>VLOOKUP(B61,'GASTOS 2015'!$A$9:$D$850,3,FALSE)</f>
        <v xml:space="preserve">ANAPOIMA                                          </v>
      </c>
      <c r="D61" s="46">
        <f>IFERROR(VLOOKUP(B61,'GASTOS 2014'!$A$9:$E$818,4,FALSE),0)</f>
        <v>546172.57000000007</v>
      </c>
      <c r="E61" s="46">
        <f>IFERROR(VLOOKUP(B61,'GASTOS 2015'!$A$9:$D$850,4,FALSE),0)</f>
        <v>1127509</v>
      </c>
      <c r="F61" s="46">
        <f t="shared" si="2"/>
        <v>581336.42999999993</v>
      </c>
      <c r="G61" s="47">
        <f t="shared" si="3"/>
        <v>1.0643823251687645</v>
      </c>
    </row>
    <row r="62" spans="2:7" hidden="1" outlineLevel="1" x14ac:dyDescent="0.25">
      <c r="B62" s="29">
        <f>IF('GASTOS 2015'!B57=1,'GASTOS 2015'!A57,0)</f>
        <v>102123</v>
      </c>
      <c r="C62" s="30" t="str">
        <f>VLOOKUP(B62,'GASTOS 2015'!$A$9:$D$850,3,FALSE)</f>
        <v xml:space="preserve">COTELCO-BOYACA                                    </v>
      </c>
      <c r="D62" s="31">
        <f>IFERROR(VLOOKUP(B62,'GASTOS 2014'!$A$9:$E$818,4,FALSE),0)</f>
        <v>0</v>
      </c>
      <c r="E62" s="31">
        <f>IFERROR(VLOOKUP(B62,'GASTOS 2015'!$A$9:$D$850,4,FALSE),0)</f>
        <v>1050762</v>
      </c>
      <c r="F62" s="31">
        <f t="shared" si="2"/>
        <v>1050762</v>
      </c>
      <c r="G62" s="32">
        <f t="shared" si="3"/>
        <v>1</v>
      </c>
    </row>
    <row r="63" spans="2:7" hidden="1" outlineLevel="1" x14ac:dyDescent="0.25">
      <c r="B63" s="24">
        <f>IF('GASTOS 2015'!B58=1,'GASTOS 2015'!A58,0)</f>
        <v>102017</v>
      </c>
      <c r="C63" s="25" t="str">
        <f>VLOOKUP(B63,'GASTOS 2015'!$A$9:$D$850,3,FALSE)</f>
        <v xml:space="preserve">CHIQUINQUIRA                                      </v>
      </c>
      <c r="D63" s="46">
        <f>IFERROR(VLOOKUP(B63,'GASTOS 2014'!$A$9:$E$818,4,FALSE),0)</f>
        <v>1117562.98</v>
      </c>
      <c r="E63" s="46">
        <f>IFERROR(VLOOKUP(B63,'GASTOS 2015'!$A$9:$D$850,4,FALSE),0)</f>
        <v>1017404.84</v>
      </c>
      <c r="F63" s="46">
        <f t="shared" si="2"/>
        <v>-100158.14000000001</v>
      </c>
      <c r="G63" s="47">
        <f t="shared" si="3"/>
        <v>-8.9621920010270917E-2</v>
      </c>
    </row>
    <row r="64" spans="2:7" hidden="1" outlineLevel="1" x14ac:dyDescent="0.25">
      <c r="B64" s="29">
        <f>IF('GASTOS 2015'!B59=1,'GASTOS 2015'!A59,0)</f>
        <v>132020</v>
      </c>
      <c r="C64" s="30" t="str">
        <f>VLOOKUP(B64,'GASTOS 2015'!$A$9:$D$850,3,FALSE)</f>
        <v xml:space="preserve">COTELCO CASANARE                                  </v>
      </c>
      <c r="D64" s="31">
        <f>IFERROR(VLOOKUP(B64,'GASTOS 2014'!$A$9:$E$818,4,FALSE),0)</f>
        <v>0</v>
      </c>
      <c r="E64" s="31">
        <f>IFERROR(VLOOKUP(B64,'GASTOS 2015'!$A$9:$D$850,4,FALSE),0)</f>
        <v>1014024</v>
      </c>
      <c r="F64" s="31">
        <f t="shared" si="2"/>
        <v>1014024</v>
      </c>
      <c r="G64" s="32">
        <f t="shared" si="3"/>
        <v>1</v>
      </c>
    </row>
    <row r="65" spans="2:7" hidden="1" outlineLevel="1" x14ac:dyDescent="0.25">
      <c r="B65" s="24">
        <f>IF('GASTOS 2015'!B60=1,'GASTOS 2015'!A60,0)</f>
        <v>101098</v>
      </c>
      <c r="C65" s="25" t="str">
        <f>VLOOKUP(B65,'GASTOS 2015'!$A$9:$D$850,3,FALSE)</f>
        <v xml:space="preserve">LA VEGA                                           </v>
      </c>
      <c r="D65" s="46">
        <f>IFERROR(VLOOKUP(B65,'GASTOS 2014'!$A$9:$E$818,4,FALSE),0)</f>
        <v>1307409.3500000001</v>
      </c>
      <c r="E65" s="46">
        <f>IFERROR(VLOOKUP(B65,'GASTOS 2015'!$A$9:$D$850,4,FALSE),0)</f>
        <v>913560.63</v>
      </c>
      <c r="F65" s="46">
        <f t="shared" si="2"/>
        <v>-393848.72000000009</v>
      </c>
      <c r="G65" s="47">
        <f t="shared" si="3"/>
        <v>-0.30124361585757364</v>
      </c>
    </row>
    <row r="66" spans="2:7" hidden="1" outlineLevel="1" x14ac:dyDescent="0.25">
      <c r="B66" s="29">
        <f>IF('GASTOS 2015'!B61=1,'GASTOS 2015'!A61,0)</f>
        <v>103002</v>
      </c>
      <c r="C66" s="30" t="str">
        <f>VLOOKUP(B66,'GASTOS 2015'!$A$9:$D$850,3,FALSE)</f>
        <v xml:space="preserve">ACACIAS                                           </v>
      </c>
      <c r="D66" s="31">
        <f>IFERROR(VLOOKUP(B66,'GASTOS 2014'!$A$9:$E$818,4,FALSE),0)</f>
        <v>923397.88</v>
      </c>
      <c r="E66" s="31">
        <f>IFERROR(VLOOKUP(B66,'GASTOS 2015'!$A$9:$D$850,4,FALSE),0)</f>
        <v>834907.55</v>
      </c>
      <c r="F66" s="31">
        <f t="shared" si="2"/>
        <v>-88490.329999999958</v>
      </c>
      <c r="G66" s="32">
        <f t="shared" si="3"/>
        <v>-9.5831203337828685E-2</v>
      </c>
    </row>
    <row r="67" spans="2:7" hidden="1" outlineLevel="1" x14ac:dyDescent="0.25">
      <c r="B67" s="24">
        <f>IF('GASTOS 2015'!B62=1,'GASTOS 2015'!A62,0)</f>
        <v>101020</v>
      </c>
      <c r="C67" s="25" t="str">
        <f>VLOOKUP(B67,'GASTOS 2015'!$A$9:$D$850,3,FALSE)</f>
        <v xml:space="preserve">ENGATIVA JUNTA ZONAL                              </v>
      </c>
      <c r="D67" s="46">
        <f>IFERROR(VLOOKUP(B67,'GASTOS 2014'!$A$9:$E$818,4,FALSE),0)</f>
        <v>0</v>
      </c>
      <c r="E67" s="46">
        <f>IFERROR(VLOOKUP(B67,'GASTOS 2015'!$A$9:$D$850,4,FALSE),0)</f>
        <v>752755</v>
      </c>
      <c r="F67" s="46">
        <f t="shared" si="2"/>
        <v>752755</v>
      </c>
      <c r="G67" s="47">
        <f t="shared" si="3"/>
        <v>1</v>
      </c>
    </row>
    <row r="68" spans="2:7" hidden="1" outlineLevel="1" x14ac:dyDescent="0.25">
      <c r="B68" s="29">
        <f>IF('GASTOS 2015'!B63=1,'GASTOS 2015'!A63,0)</f>
        <v>101071</v>
      </c>
      <c r="C68" s="30" t="str">
        <f>VLOOKUP(B68,'GASTOS 2015'!$A$9:$D$850,3,FALSE)</f>
        <v xml:space="preserve">MESITAS DEL COLEGIO                               </v>
      </c>
      <c r="D68" s="31">
        <f>IFERROR(VLOOKUP(B68,'GASTOS 2014'!$A$9:$E$818,4,FALSE),0)</f>
        <v>458698.26</v>
      </c>
      <c r="E68" s="31">
        <f>IFERROR(VLOOKUP(B68,'GASTOS 2015'!$A$9:$D$850,4,FALSE),0)</f>
        <v>710533.16999999993</v>
      </c>
      <c r="F68" s="31">
        <f t="shared" si="2"/>
        <v>251834.90999999992</v>
      </c>
      <c r="G68" s="32">
        <f t="shared" si="3"/>
        <v>0.54902085305490345</v>
      </c>
    </row>
    <row r="69" spans="2:7" hidden="1" outlineLevel="1" x14ac:dyDescent="0.25">
      <c r="B69" s="24">
        <f>IF('GASTOS 2015'!B64=1,'GASTOS 2015'!A64,0)</f>
        <v>132018</v>
      </c>
      <c r="C69" s="25" t="str">
        <f>VLOOKUP(B69,'GASTOS 2015'!$A$9:$D$850,3,FALSE)</f>
        <v xml:space="preserve">TRINIDAD                                          </v>
      </c>
      <c r="D69" s="46">
        <f>IFERROR(VLOOKUP(B69,'GASTOS 2014'!$A$9:$E$818,4,FALSE),0)</f>
        <v>210322.41999999998</v>
      </c>
      <c r="E69" s="46">
        <f>IFERROR(VLOOKUP(B69,'GASTOS 2015'!$A$9:$D$850,4,FALSE),0)</f>
        <v>703219.09</v>
      </c>
      <c r="F69" s="46">
        <f t="shared" si="2"/>
        <v>492896.67</v>
      </c>
      <c r="G69" s="47">
        <f t="shared" si="3"/>
        <v>2.3435289019591923</v>
      </c>
    </row>
    <row r="70" spans="2:7" hidden="1" outlineLevel="1" x14ac:dyDescent="0.25">
      <c r="B70" s="29">
        <f>IF('GASTOS 2015'!B65=1,'GASTOS 2015'!A65,0)</f>
        <v>101086</v>
      </c>
      <c r="C70" s="30" t="str">
        <f>VLOOKUP(B70,'GASTOS 2015'!$A$9:$D$850,3,FALSE)</f>
        <v xml:space="preserve">GUASCA                                            </v>
      </c>
      <c r="D70" s="31">
        <f>IFERROR(VLOOKUP(B70,'GASTOS 2014'!$A$9:$E$818,4,FALSE),0)</f>
        <v>477415.7</v>
      </c>
      <c r="E70" s="31">
        <f>IFERROR(VLOOKUP(B70,'GASTOS 2015'!$A$9:$D$850,4,FALSE),0)</f>
        <v>659726.6</v>
      </c>
      <c r="F70" s="31">
        <f t="shared" si="2"/>
        <v>182310.89999999997</v>
      </c>
      <c r="G70" s="32">
        <f t="shared" si="3"/>
        <v>0.38187034904800976</v>
      </c>
    </row>
    <row r="71" spans="2:7" hidden="1" outlineLevel="1" x14ac:dyDescent="0.25">
      <c r="B71" s="24">
        <f>IF('GASTOS 2015'!B66=1,'GASTOS 2015'!A66,0)</f>
        <v>101001</v>
      </c>
      <c r="C71" s="25" t="str">
        <f>VLOOKUP(B71,'GASTOS 2015'!$A$9:$D$850,3,FALSE)</f>
        <v xml:space="preserve">FERIAS DEL CIUDADANO I.B.                         </v>
      </c>
      <c r="D71" s="46">
        <f>IFERROR(VLOOKUP(B71,'GASTOS 2014'!$A$9:$E$818,4,FALSE),0)</f>
        <v>5593964.7599999998</v>
      </c>
      <c r="E71" s="46">
        <f>IFERROR(VLOOKUP(B71,'GASTOS 2015'!$A$9:$D$850,4,FALSE),0)</f>
        <v>646992</v>
      </c>
      <c r="F71" s="46">
        <f t="shared" si="2"/>
        <v>-4946972.76</v>
      </c>
      <c r="G71" s="47">
        <f t="shared" si="3"/>
        <v>-0.88434106617432462</v>
      </c>
    </row>
    <row r="72" spans="2:7" hidden="1" outlineLevel="1" x14ac:dyDescent="0.25">
      <c r="B72" s="29">
        <f>IF('GASTOS 2015'!B67=1,'GASTOS 2015'!A67,0)</f>
        <v>101132</v>
      </c>
      <c r="C72" s="30" t="str">
        <f>VLOOKUP(B72,'GASTOS 2015'!$A$9:$D$850,3,FALSE)</f>
        <v xml:space="preserve">SOPO                                              </v>
      </c>
      <c r="D72" s="31">
        <f>IFERROR(VLOOKUP(B72,'GASTOS 2014'!$A$9:$E$818,4,FALSE),0)</f>
        <v>383054.9</v>
      </c>
      <c r="E72" s="31">
        <f>IFERROR(VLOOKUP(B72,'GASTOS 2015'!$A$9:$D$850,4,FALSE),0)</f>
        <v>619947.96</v>
      </c>
      <c r="F72" s="31">
        <f t="shared" si="2"/>
        <v>236893.05999999994</v>
      </c>
      <c r="G72" s="32">
        <f t="shared" si="3"/>
        <v>0.61843109173123723</v>
      </c>
    </row>
    <row r="73" spans="2:7" hidden="1" outlineLevel="1" x14ac:dyDescent="0.25">
      <c r="B73" s="24">
        <f>IF('GASTOS 2015'!B68=1,'GASTOS 2015'!A68,0)</f>
        <v>132017</v>
      </c>
      <c r="C73" s="25" t="str">
        <f>VLOOKUP(B73,'GASTOS 2015'!$A$9:$D$850,3,FALSE)</f>
        <v xml:space="preserve">TAURAMENA                                         </v>
      </c>
      <c r="D73" s="46">
        <f>IFERROR(VLOOKUP(B73,'GASTOS 2014'!$A$9:$E$818,4,FALSE),0)</f>
        <v>286078</v>
      </c>
      <c r="E73" s="46">
        <f>IFERROR(VLOOKUP(B73,'GASTOS 2015'!$A$9:$D$850,4,FALSE),0)</f>
        <v>611330.4</v>
      </c>
      <c r="F73" s="46">
        <f t="shared" si="2"/>
        <v>325252.40000000002</v>
      </c>
      <c r="G73" s="47">
        <f t="shared" si="3"/>
        <v>1.1369360803696895</v>
      </c>
    </row>
    <row r="74" spans="2:7" hidden="1" outlineLevel="1" x14ac:dyDescent="0.25">
      <c r="B74" s="29">
        <f>IF('GASTOS 2015'!B69=1,'GASTOS 2015'!A69,0)</f>
        <v>103004</v>
      </c>
      <c r="C74" s="30" t="str">
        <f>VLOOKUP(B74,'GASTOS 2015'!$A$9:$D$850,3,FALSE)</f>
        <v xml:space="preserve">CASTILLA LA NUEVA                                 </v>
      </c>
      <c r="D74" s="31">
        <f>IFERROR(VLOOKUP(B74,'GASTOS 2014'!$A$9:$E$818,4,FALSE),0)</f>
        <v>90721.09</v>
      </c>
      <c r="E74" s="31">
        <f>IFERROR(VLOOKUP(B74,'GASTOS 2015'!$A$9:$D$850,4,FALSE),0)</f>
        <v>571643.1</v>
      </c>
      <c r="F74" s="31">
        <f t="shared" si="2"/>
        <v>480922.01</v>
      </c>
      <c r="G74" s="32">
        <f t="shared" si="3"/>
        <v>5.301104847836374</v>
      </c>
    </row>
    <row r="75" spans="2:7" hidden="1" outlineLevel="1" x14ac:dyDescent="0.25">
      <c r="B75" s="24">
        <f>IF('GASTOS 2015'!B70=1,'GASTOS 2015'!A70,0)</f>
        <v>103020</v>
      </c>
      <c r="C75" s="25" t="str">
        <f>VLOOKUP(B75,'GASTOS 2015'!$A$9:$D$850,3,FALSE)</f>
        <v xml:space="preserve">RESTREPO                                          </v>
      </c>
      <c r="D75" s="46">
        <f>IFERROR(VLOOKUP(B75,'GASTOS 2014'!$A$9:$E$818,4,FALSE),0)</f>
        <v>449593.95</v>
      </c>
      <c r="E75" s="46">
        <f>IFERROR(VLOOKUP(B75,'GASTOS 2015'!$A$9:$D$850,4,FALSE),0)</f>
        <v>553442.14</v>
      </c>
      <c r="F75" s="46">
        <f t="shared" si="2"/>
        <v>103848.19</v>
      </c>
      <c r="G75" s="47">
        <f t="shared" si="3"/>
        <v>0.23098217847459912</v>
      </c>
    </row>
    <row r="76" spans="2:7" hidden="1" outlineLevel="1" x14ac:dyDescent="0.25">
      <c r="B76" s="29">
        <f>IF('GASTOS 2015'!B71=1,'GASTOS 2015'!A71,0)</f>
        <v>132002</v>
      </c>
      <c r="C76" s="30" t="str">
        <f>VLOOKUP(B76,'GASTOS 2015'!$A$9:$D$850,3,FALSE)</f>
        <v xml:space="preserve">AGUAZUL                                           </v>
      </c>
      <c r="D76" s="31">
        <f>IFERROR(VLOOKUP(B76,'GASTOS 2014'!$A$9:$E$818,4,FALSE),0)</f>
        <v>656804</v>
      </c>
      <c r="E76" s="31">
        <f>IFERROR(VLOOKUP(B76,'GASTOS 2015'!$A$9:$D$850,4,FALSE),0)</f>
        <v>531434</v>
      </c>
      <c r="F76" s="31">
        <f t="shared" si="2"/>
        <v>-125370</v>
      </c>
      <c r="G76" s="32">
        <f t="shared" si="3"/>
        <v>-0.19087886188269254</v>
      </c>
    </row>
    <row r="77" spans="2:7" hidden="1" outlineLevel="1" x14ac:dyDescent="0.25">
      <c r="B77" s="24">
        <f>IF('GASTOS 2015'!B72=1,'GASTOS 2015'!A72,0)</f>
        <v>101095</v>
      </c>
      <c r="C77" s="25" t="str">
        <f>VLOOKUP(B77,'GASTOS 2015'!$A$9:$D$850,3,FALSE)</f>
        <v xml:space="preserve">LA MESA                                           </v>
      </c>
      <c r="D77" s="46">
        <f>IFERROR(VLOOKUP(B77,'GASTOS 2014'!$A$9:$E$818,4,FALSE),0)</f>
        <v>509594.96</v>
      </c>
      <c r="E77" s="46">
        <f>IFERROR(VLOOKUP(B77,'GASTOS 2015'!$A$9:$D$850,4,FALSE),0)</f>
        <v>475812.52</v>
      </c>
      <c r="F77" s="46">
        <f t="shared" si="2"/>
        <v>-33782.44</v>
      </c>
      <c r="G77" s="47">
        <f t="shared" si="3"/>
        <v>-6.6292727855864153E-2</v>
      </c>
    </row>
    <row r="78" spans="2:7" hidden="1" outlineLevel="1" x14ac:dyDescent="0.25">
      <c r="B78" s="29">
        <f>IF('GASTOS 2015'!B73=1,'GASTOS 2015'!A73,0)</f>
        <v>101141</v>
      </c>
      <c r="C78" s="30" t="str">
        <f>VLOOKUP(B78,'GASTOS 2015'!$A$9:$D$850,3,FALSE)</f>
        <v xml:space="preserve">TENJO                                             </v>
      </c>
      <c r="D78" s="31">
        <f>IFERROR(VLOOKUP(B78,'GASTOS 2014'!$A$9:$E$818,4,FALSE),0)</f>
        <v>399921.11</v>
      </c>
      <c r="E78" s="31">
        <f>IFERROR(VLOOKUP(B78,'GASTOS 2015'!$A$9:$D$850,4,FALSE),0)</f>
        <v>425701.82</v>
      </c>
      <c r="F78" s="31">
        <f t="shared" si="2"/>
        <v>25780.710000000021</v>
      </c>
      <c r="G78" s="32">
        <f t="shared" si="3"/>
        <v>6.4464489008844827E-2</v>
      </c>
    </row>
    <row r="79" spans="2:7" hidden="1" outlineLevel="1" x14ac:dyDescent="0.25">
      <c r="B79" s="24">
        <f>IF('GASTOS 2015'!B74=1,'GASTOS 2015'!A74,0)</f>
        <v>102055</v>
      </c>
      <c r="C79" s="25" t="str">
        <f>VLOOKUP(B79,'GASTOS 2015'!$A$9:$D$850,3,FALSE)</f>
        <v xml:space="preserve">MONIQUIRA                                         </v>
      </c>
      <c r="D79" s="46">
        <f>IFERROR(VLOOKUP(B79,'GASTOS 2014'!$A$9:$E$818,4,FALSE),0)</f>
        <v>243663.95</v>
      </c>
      <c r="E79" s="46">
        <f>IFERROR(VLOOKUP(B79,'GASTOS 2015'!$A$9:$D$850,4,FALSE),0)</f>
        <v>365477.58999999997</v>
      </c>
      <c r="F79" s="46">
        <f t="shared" si="2"/>
        <v>121813.63999999996</v>
      </c>
      <c r="G79" s="47">
        <f t="shared" si="3"/>
        <v>0.49992475292303173</v>
      </c>
    </row>
    <row r="80" spans="2:7" hidden="1" outlineLevel="1" x14ac:dyDescent="0.25">
      <c r="B80" s="29">
        <f>IF('GASTOS 2015'!B75=1,'GASTOS 2015'!A75,0)</f>
        <v>101068</v>
      </c>
      <c r="C80" s="30" t="str">
        <f>VLOOKUP(B80,'GASTOS 2015'!$A$9:$D$850,3,FALSE)</f>
        <v xml:space="preserve">COGUA                                             </v>
      </c>
      <c r="D80" s="31">
        <f>IFERROR(VLOOKUP(B80,'GASTOS 2014'!$A$9:$E$818,4,FALSE),0)</f>
        <v>638565</v>
      </c>
      <c r="E80" s="31">
        <f>IFERROR(VLOOKUP(B80,'GASTOS 2015'!$A$9:$D$850,4,FALSE),0)</f>
        <v>339797</v>
      </c>
      <c r="F80" s="31">
        <f t="shared" ref="F80:F143" si="4">E80-D80</f>
        <v>-298768</v>
      </c>
      <c r="G80" s="32">
        <f t="shared" ref="G80:G143" si="5">IF(AND(D80=0,E80&gt;0),100%,IFERROR(E80/D80-1,0%))</f>
        <v>-0.46787406137198251</v>
      </c>
    </row>
    <row r="81" spans="2:7" hidden="1" outlineLevel="1" x14ac:dyDescent="0.25">
      <c r="B81" s="24">
        <f>IF('GASTOS 2015'!B76=1,'GASTOS 2015'!A76,0)</f>
        <v>101106</v>
      </c>
      <c r="C81" s="25" t="str">
        <f>VLOOKUP(B81,'GASTOS 2015'!$A$9:$D$850,3,FALSE)</f>
        <v xml:space="preserve">NEMOCON                                           </v>
      </c>
      <c r="D81" s="46">
        <f>IFERROR(VLOOKUP(B81,'GASTOS 2014'!$A$9:$E$818,4,FALSE),0)</f>
        <v>140155</v>
      </c>
      <c r="E81" s="46">
        <f>IFERROR(VLOOKUP(B81,'GASTOS 2015'!$A$9:$D$850,4,FALSE),0)</f>
        <v>329883</v>
      </c>
      <c r="F81" s="46">
        <f t="shared" si="4"/>
        <v>189728</v>
      </c>
      <c r="G81" s="47">
        <f t="shared" si="5"/>
        <v>1.3537012593200384</v>
      </c>
    </row>
    <row r="82" spans="2:7" hidden="1" outlineLevel="1" x14ac:dyDescent="0.25">
      <c r="B82" s="29">
        <f>IF('GASTOS 2015'!B77=1,'GASTOS 2015'!A77,0)</f>
        <v>103011</v>
      </c>
      <c r="C82" s="30" t="str">
        <f>VLOOKUP(B82,'GASTOS 2015'!$A$9:$D$850,3,FALSE)</f>
        <v xml:space="preserve">GUAMAL                                            </v>
      </c>
      <c r="D82" s="31">
        <f>IFERROR(VLOOKUP(B82,'GASTOS 2014'!$A$9:$E$818,4,FALSE),0)</f>
        <v>200201</v>
      </c>
      <c r="E82" s="31">
        <f>IFERROR(VLOOKUP(B82,'GASTOS 2015'!$A$9:$D$850,4,FALSE),0)</f>
        <v>285210.63</v>
      </c>
      <c r="F82" s="31">
        <f t="shared" si="4"/>
        <v>85009.63</v>
      </c>
      <c r="G82" s="32">
        <f t="shared" si="5"/>
        <v>0.42462140548748506</v>
      </c>
    </row>
    <row r="83" spans="2:7" hidden="1" outlineLevel="1" x14ac:dyDescent="0.25">
      <c r="B83" s="24">
        <f>IF('GASTOS 2015'!B78=1,'GASTOS 2015'!A78,0)</f>
        <v>132010</v>
      </c>
      <c r="C83" s="25" t="str">
        <f>VLOOKUP(B83,'GASTOS 2015'!$A$9:$D$850,3,FALSE)</f>
        <v xml:space="preserve">PAZ DE ARIPORO                                    </v>
      </c>
      <c r="D83" s="46">
        <f>IFERROR(VLOOKUP(B83,'GASTOS 2014'!$A$9:$E$818,4,FALSE),0)</f>
        <v>220222.3</v>
      </c>
      <c r="E83" s="46">
        <f>IFERROR(VLOOKUP(B83,'GASTOS 2015'!$A$9:$D$850,4,FALSE),0)</f>
        <v>278536.94</v>
      </c>
      <c r="F83" s="46">
        <f t="shared" si="4"/>
        <v>58314.640000000014</v>
      </c>
      <c r="G83" s="47">
        <f t="shared" si="5"/>
        <v>0.26479897812346898</v>
      </c>
    </row>
    <row r="84" spans="2:7" hidden="1" outlineLevel="1" x14ac:dyDescent="0.25">
      <c r="B84" s="29">
        <f>IF('GASTOS 2015'!B79=1,'GASTOS 2015'!A79,0)</f>
        <v>102040</v>
      </c>
      <c r="C84" s="30" t="str">
        <f>VLOOKUP(B84,'GASTOS 2015'!$A$9:$D$850,3,FALSE)</f>
        <v xml:space="preserve">GUATEQUE                                          </v>
      </c>
      <c r="D84" s="31">
        <f>IFERROR(VLOOKUP(B84,'GASTOS 2014'!$A$9:$E$818,4,FALSE),0)</f>
        <v>253662.43</v>
      </c>
      <c r="E84" s="31">
        <f>IFERROR(VLOOKUP(B84,'GASTOS 2015'!$A$9:$D$850,4,FALSE),0)</f>
        <v>278304.16000000003</v>
      </c>
      <c r="F84" s="31">
        <f t="shared" si="4"/>
        <v>24641.73000000004</v>
      </c>
      <c r="G84" s="32">
        <f t="shared" si="5"/>
        <v>9.7143790666990082E-2</v>
      </c>
    </row>
    <row r="85" spans="2:7" hidden="1" outlineLevel="1" x14ac:dyDescent="0.25">
      <c r="B85" s="24">
        <f>IF('GASTOS 2015'!B80=1,'GASTOS 2015'!A80,0)</f>
        <v>103017</v>
      </c>
      <c r="C85" s="25" t="str">
        <f>VLOOKUP(B85,'GASTOS 2015'!$A$9:$D$850,3,FALSE)</f>
        <v xml:space="preserve">PUERTO LLERAS                                     </v>
      </c>
      <c r="D85" s="46">
        <f>IFERROR(VLOOKUP(B85,'GASTOS 2014'!$A$9:$E$818,4,FALSE),0)</f>
        <v>196179</v>
      </c>
      <c r="E85" s="46">
        <f>IFERROR(VLOOKUP(B85,'GASTOS 2015'!$A$9:$D$850,4,FALSE),0)</f>
        <v>277120.94</v>
      </c>
      <c r="F85" s="46">
        <f t="shared" si="4"/>
        <v>80941.94</v>
      </c>
      <c r="G85" s="47">
        <f t="shared" si="5"/>
        <v>0.41259227542193599</v>
      </c>
    </row>
    <row r="86" spans="2:7" hidden="1" outlineLevel="1" x14ac:dyDescent="0.25">
      <c r="B86" s="29">
        <f>IF('GASTOS 2015'!B81=1,'GASTOS 2015'!A81,0)</f>
        <v>103024</v>
      </c>
      <c r="C86" s="30" t="str">
        <f>VLOOKUP(B86,'GASTOS 2015'!$A$9:$D$850,3,FALSE)</f>
        <v xml:space="preserve">SAN MARTIN                                        </v>
      </c>
      <c r="D86" s="31">
        <f>IFERROR(VLOOKUP(B86,'GASTOS 2014'!$A$9:$E$818,4,FALSE),0)</f>
        <v>276332.20999999996</v>
      </c>
      <c r="E86" s="31">
        <f>IFERROR(VLOOKUP(B86,'GASTOS 2015'!$A$9:$D$850,4,FALSE),0)</f>
        <v>272539.08999999997</v>
      </c>
      <c r="F86" s="31">
        <f t="shared" si="4"/>
        <v>-3793.1199999999953</v>
      </c>
      <c r="G86" s="32">
        <f t="shared" si="5"/>
        <v>-1.3726666174746716E-2</v>
      </c>
    </row>
    <row r="87" spans="2:7" hidden="1" outlineLevel="1" x14ac:dyDescent="0.25">
      <c r="B87" s="24">
        <f>IF('GASTOS 2015'!B82=1,'GASTOS 2015'!A82,0)</f>
        <v>101120</v>
      </c>
      <c r="C87" s="25" t="str">
        <f>VLOOKUP(B87,'GASTOS 2015'!$A$9:$D$850,3,FALSE)</f>
        <v xml:space="preserve">RICAUTE                                           </v>
      </c>
      <c r="D87" s="46">
        <f>IFERROR(VLOOKUP(B87,'GASTOS 2014'!$A$9:$E$818,4,FALSE),0)</f>
        <v>0</v>
      </c>
      <c r="E87" s="46">
        <f>IFERROR(VLOOKUP(B87,'GASTOS 2015'!$A$9:$D$850,4,FALSE),0)</f>
        <v>261274</v>
      </c>
      <c r="F87" s="46">
        <f t="shared" si="4"/>
        <v>261274</v>
      </c>
      <c r="G87" s="47">
        <f t="shared" si="5"/>
        <v>1</v>
      </c>
    </row>
    <row r="88" spans="2:7" hidden="1" outlineLevel="1" x14ac:dyDescent="0.25">
      <c r="B88" s="29">
        <f>IF('GASTOS 2015'!B83=1,'GASTOS 2015'!A83,0)</f>
        <v>102074</v>
      </c>
      <c r="C88" s="30" t="str">
        <f>VLOOKUP(B88,'GASTOS 2015'!$A$9:$D$850,3,FALSE)</f>
        <v xml:space="preserve">RAMIRIQUI                                         </v>
      </c>
      <c r="D88" s="31">
        <f>IFERROR(VLOOKUP(B88,'GASTOS 2014'!$A$9:$E$818,4,FALSE),0)</f>
        <v>96450.85</v>
      </c>
      <c r="E88" s="31">
        <f>IFERROR(VLOOKUP(B88,'GASTOS 2015'!$A$9:$D$850,4,FALSE),0)</f>
        <v>236131.02</v>
      </c>
      <c r="F88" s="31">
        <f t="shared" si="4"/>
        <v>139680.16999999998</v>
      </c>
      <c r="G88" s="32">
        <f t="shared" si="5"/>
        <v>1.448200508341813</v>
      </c>
    </row>
    <row r="89" spans="2:7" hidden="1" outlineLevel="1" x14ac:dyDescent="0.25">
      <c r="B89" s="24">
        <f>IF('GASTOS 2015'!B84=1,'GASTOS 2015'!A84,0)</f>
        <v>101129</v>
      </c>
      <c r="C89" s="25" t="str">
        <f>VLOOKUP(B89,'GASTOS 2015'!$A$9:$D$850,3,FALSE)</f>
        <v xml:space="preserve">SILVANIA                                          </v>
      </c>
      <c r="D89" s="46">
        <f>IFERROR(VLOOKUP(B89,'GASTOS 2014'!$A$9:$E$818,4,FALSE),0)</f>
        <v>55345.58</v>
      </c>
      <c r="E89" s="46">
        <f>IFERROR(VLOOKUP(B89,'GASTOS 2015'!$A$9:$D$850,4,FALSE),0)</f>
        <v>226505.12</v>
      </c>
      <c r="F89" s="46">
        <f t="shared" si="4"/>
        <v>171159.53999999998</v>
      </c>
      <c r="G89" s="47">
        <f t="shared" si="5"/>
        <v>3.0925602369692395</v>
      </c>
    </row>
    <row r="90" spans="2:7" hidden="1" outlineLevel="1" x14ac:dyDescent="0.25">
      <c r="B90" s="29">
        <f>IF('GASTOS 2015'!B85=1,'GASTOS 2015'!A85,0)</f>
        <v>132019</v>
      </c>
      <c r="C90" s="30" t="str">
        <f>VLOOKUP(B90,'GASTOS 2015'!$A$9:$D$850,3,FALSE)</f>
        <v xml:space="preserve">VILLANUEVA                                        </v>
      </c>
      <c r="D90" s="31">
        <f>IFERROR(VLOOKUP(B90,'GASTOS 2014'!$A$9:$E$818,4,FALSE),0)</f>
        <v>618277.31000000006</v>
      </c>
      <c r="E90" s="31">
        <f>IFERROR(VLOOKUP(B90,'GASTOS 2015'!$A$9:$D$850,4,FALSE),0)</f>
        <v>224759.79</v>
      </c>
      <c r="F90" s="31">
        <f t="shared" si="4"/>
        <v>-393517.52</v>
      </c>
      <c r="G90" s="32">
        <f t="shared" si="5"/>
        <v>-0.63647414135252678</v>
      </c>
    </row>
    <row r="91" spans="2:7" hidden="1" outlineLevel="1" x14ac:dyDescent="0.25">
      <c r="B91" s="24">
        <f>IF('GASTOS 2015'!B86=1,'GASTOS 2015'!A86,0)</f>
        <v>132006</v>
      </c>
      <c r="C91" s="25" t="str">
        <f>VLOOKUP(B91,'GASTOS 2015'!$A$9:$D$850,3,FALSE)</f>
        <v xml:space="preserve">MANI                                              </v>
      </c>
      <c r="D91" s="46">
        <f>IFERROR(VLOOKUP(B91,'GASTOS 2014'!$A$9:$E$818,4,FALSE),0)</f>
        <v>213802.74</v>
      </c>
      <c r="E91" s="46">
        <f>IFERROR(VLOOKUP(B91,'GASTOS 2015'!$A$9:$D$850,4,FALSE),0)</f>
        <v>223550.34999999998</v>
      </c>
      <c r="F91" s="46">
        <f t="shared" si="4"/>
        <v>9747.609999999986</v>
      </c>
      <c r="G91" s="47">
        <f t="shared" si="5"/>
        <v>4.5591604672606145E-2</v>
      </c>
    </row>
    <row r="92" spans="2:7" hidden="1" outlineLevel="1" x14ac:dyDescent="0.25">
      <c r="B92" s="29">
        <f>IF('GASTOS 2015'!B87=1,'GASTOS 2015'!A87,0)</f>
        <v>101085</v>
      </c>
      <c r="C92" s="30" t="str">
        <f>VLOOKUP(B92,'GASTOS 2015'!$A$9:$D$850,3,FALSE)</f>
        <v xml:space="preserve">GUADUAS                                           </v>
      </c>
      <c r="D92" s="31">
        <f>IFERROR(VLOOKUP(B92,'GASTOS 2014'!$A$9:$E$818,4,FALSE),0)</f>
        <v>191630</v>
      </c>
      <c r="E92" s="31">
        <f>IFERROR(VLOOKUP(B92,'GASTOS 2015'!$A$9:$D$850,4,FALSE),0)</f>
        <v>223349</v>
      </c>
      <c r="F92" s="31">
        <f t="shared" si="4"/>
        <v>31719</v>
      </c>
      <c r="G92" s="32">
        <f t="shared" si="5"/>
        <v>0.16552209987997712</v>
      </c>
    </row>
    <row r="93" spans="2:7" hidden="1" outlineLevel="1" x14ac:dyDescent="0.25">
      <c r="B93" s="24">
        <f>IF('GASTOS 2015'!B88=1,'GASTOS 2015'!A88,0)</f>
        <v>102038</v>
      </c>
      <c r="C93" s="25" t="str">
        <f>VLOOKUP(B93,'GASTOS 2015'!$A$9:$D$850,3,FALSE)</f>
        <v xml:space="preserve">GARAGOA                                           </v>
      </c>
      <c r="D93" s="46">
        <f>IFERROR(VLOOKUP(B93,'GASTOS 2014'!$A$9:$E$818,4,FALSE),0)</f>
        <v>325967.95999999996</v>
      </c>
      <c r="E93" s="46">
        <f>IFERROR(VLOOKUP(B93,'GASTOS 2015'!$A$9:$D$850,4,FALSE),0)</f>
        <v>208025.78</v>
      </c>
      <c r="F93" s="46">
        <f t="shared" si="4"/>
        <v>-117942.17999999996</v>
      </c>
      <c r="G93" s="47">
        <f t="shared" si="5"/>
        <v>-0.3618213888260674</v>
      </c>
    </row>
    <row r="94" spans="2:7" hidden="1" outlineLevel="1" x14ac:dyDescent="0.25">
      <c r="B94" s="29">
        <f>IF('GASTOS 2015'!B89=1,'GASTOS 2015'!A89,0)</f>
        <v>101067</v>
      </c>
      <c r="C94" s="30" t="str">
        <f>VLOOKUP(B94,'GASTOS 2015'!$A$9:$D$850,3,FALSE)</f>
        <v xml:space="preserve">CHOCONTA                                          </v>
      </c>
      <c r="D94" s="31">
        <f>IFERROR(VLOOKUP(B94,'GASTOS 2014'!$A$9:$E$818,4,FALSE),0)</f>
        <v>215007.56</v>
      </c>
      <c r="E94" s="31">
        <f>IFERROR(VLOOKUP(B94,'GASTOS 2015'!$A$9:$D$850,4,FALSE),0)</f>
        <v>202606.26</v>
      </c>
      <c r="F94" s="31">
        <f t="shared" si="4"/>
        <v>-12401.299999999988</v>
      </c>
      <c r="G94" s="32">
        <f t="shared" si="5"/>
        <v>-5.7678436981471681E-2</v>
      </c>
    </row>
    <row r="95" spans="2:7" hidden="1" outlineLevel="1" x14ac:dyDescent="0.25">
      <c r="B95" s="24">
        <f>IF('GASTOS 2015'!B90=1,'GASTOS 2015'!A90,0)</f>
        <v>101145</v>
      </c>
      <c r="C95" s="25" t="str">
        <f>VLOOKUP(B95,'GASTOS 2015'!$A$9:$D$850,3,FALSE)</f>
        <v xml:space="preserve">TOCANCIPA                                         </v>
      </c>
      <c r="D95" s="46">
        <f>IFERROR(VLOOKUP(B95,'GASTOS 2014'!$A$9:$E$818,4,FALSE),0)</f>
        <v>927000</v>
      </c>
      <c r="E95" s="46">
        <f>IFERROR(VLOOKUP(B95,'GASTOS 2015'!$A$9:$D$850,4,FALSE),0)</f>
        <v>202517</v>
      </c>
      <c r="F95" s="46">
        <f t="shared" si="4"/>
        <v>-724483</v>
      </c>
      <c r="G95" s="47">
        <f t="shared" si="5"/>
        <v>-0.78153505933117584</v>
      </c>
    </row>
    <row r="96" spans="2:7" hidden="1" outlineLevel="1" x14ac:dyDescent="0.25">
      <c r="B96" s="29">
        <f>IF('GASTOS 2015'!B91=1,'GASTOS 2015'!A91,0)</f>
        <v>102086</v>
      </c>
      <c r="C96" s="30" t="str">
        <f>VLOOKUP(B96,'GASTOS 2015'!$A$9:$D$850,3,FALSE)</f>
        <v xml:space="preserve">SANTA MARIA                                       </v>
      </c>
      <c r="D96" s="31">
        <f>IFERROR(VLOOKUP(B96,'GASTOS 2014'!$A$9:$E$818,4,FALSE),0)</f>
        <v>15000</v>
      </c>
      <c r="E96" s="31">
        <f>IFERROR(VLOOKUP(B96,'GASTOS 2015'!$A$9:$D$850,4,FALSE),0)</f>
        <v>202354</v>
      </c>
      <c r="F96" s="31">
        <f t="shared" si="4"/>
        <v>187354</v>
      </c>
      <c r="G96" s="32">
        <f t="shared" si="5"/>
        <v>12.490266666666667</v>
      </c>
    </row>
    <row r="97" spans="2:7" hidden="1" outlineLevel="1" x14ac:dyDescent="0.25">
      <c r="B97" s="24">
        <f>IF('GASTOS 2015'!B92=1,'GASTOS 2015'!A92,0)</f>
        <v>101108</v>
      </c>
      <c r="C97" s="25" t="str">
        <f>VLOOKUP(B97,'GASTOS 2015'!$A$9:$D$850,3,FALSE)</f>
        <v xml:space="preserve">NIMAIMA                                           </v>
      </c>
      <c r="D97" s="46">
        <f>IFERROR(VLOOKUP(B97,'GASTOS 2014'!$A$9:$E$818,4,FALSE),0)</f>
        <v>98520</v>
      </c>
      <c r="E97" s="46">
        <f>IFERROR(VLOOKUP(B97,'GASTOS 2015'!$A$9:$D$850,4,FALSE),0)</f>
        <v>186443</v>
      </c>
      <c r="F97" s="46">
        <f t="shared" si="4"/>
        <v>87923</v>
      </c>
      <c r="G97" s="47">
        <f t="shared" si="5"/>
        <v>0.89243808363784005</v>
      </c>
    </row>
    <row r="98" spans="2:7" hidden="1" outlineLevel="1" x14ac:dyDescent="0.25">
      <c r="B98" s="29">
        <f>IF('GASTOS 2015'!B93=1,'GASTOS 2015'!A93,0)</f>
        <v>101138</v>
      </c>
      <c r="C98" s="30" t="str">
        <f>VLOOKUP(B98,'GASTOS 2015'!$A$9:$D$850,3,FALSE)</f>
        <v xml:space="preserve">TABIO                                             </v>
      </c>
      <c r="D98" s="31">
        <f>IFERROR(VLOOKUP(B98,'GASTOS 2014'!$A$9:$E$818,4,FALSE),0)</f>
        <v>703965</v>
      </c>
      <c r="E98" s="31">
        <f>IFERROR(VLOOKUP(B98,'GASTOS 2015'!$A$9:$D$850,4,FALSE),0)</f>
        <v>185055</v>
      </c>
      <c r="F98" s="31">
        <f t="shared" si="4"/>
        <v>-518910</v>
      </c>
      <c r="G98" s="32">
        <f t="shared" si="5"/>
        <v>-0.73712471500713816</v>
      </c>
    </row>
    <row r="99" spans="2:7" hidden="1" outlineLevel="1" x14ac:dyDescent="0.25">
      <c r="B99" s="24">
        <f>IF('GASTOS 2015'!B94=1,'GASTOS 2015'!A94,0)</f>
        <v>103006</v>
      </c>
      <c r="C99" s="25" t="str">
        <f>VLOOKUP(B99,'GASTOS 2015'!$A$9:$D$850,3,FALSE)</f>
        <v xml:space="preserve">CUMARAL                                           </v>
      </c>
      <c r="D99" s="46">
        <f>IFERROR(VLOOKUP(B99,'GASTOS 2014'!$A$9:$E$818,4,FALSE),0)</f>
        <v>176648.44</v>
      </c>
      <c r="E99" s="46">
        <f>IFERROR(VLOOKUP(B99,'GASTOS 2015'!$A$9:$D$850,4,FALSE),0)</f>
        <v>183829.88</v>
      </c>
      <c r="F99" s="46">
        <f t="shared" si="4"/>
        <v>7181.4400000000023</v>
      </c>
      <c r="G99" s="47">
        <f t="shared" si="5"/>
        <v>4.0653854627869856E-2</v>
      </c>
    </row>
    <row r="100" spans="2:7" hidden="1" outlineLevel="1" x14ac:dyDescent="0.25">
      <c r="B100" s="29">
        <f>IF('GASTOS 2015'!B95=1,'GASTOS 2015'!A95,0)</f>
        <v>102107</v>
      </c>
      <c r="C100" s="30" t="str">
        <f>VLOOKUP(B100,'GASTOS 2015'!$A$9:$D$850,3,FALSE)</f>
        <v xml:space="preserve">TIBABOSA                                          </v>
      </c>
      <c r="D100" s="31">
        <f>IFERROR(VLOOKUP(B100,'GASTOS 2014'!$A$9:$E$818,4,FALSE),0)</f>
        <v>23000</v>
      </c>
      <c r="E100" s="31">
        <f>IFERROR(VLOOKUP(B100,'GASTOS 2015'!$A$9:$D$850,4,FALSE),0)</f>
        <v>182344</v>
      </c>
      <c r="F100" s="31">
        <f t="shared" si="4"/>
        <v>159344</v>
      </c>
      <c r="G100" s="32">
        <f t="shared" si="5"/>
        <v>6.9279999999999999</v>
      </c>
    </row>
    <row r="101" spans="2:7" hidden="1" outlineLevel="1" x14ac:dyDescent="0.25">
      <c r="B101" s="24">
        <f>IF('GASTOS 2015'!B96=1,'GASTOS 2015'!A96,0)</f>
        <v>101149</v>
      </c>
      <c r="C101" s="25" t="str">
        <f>VLOOKUP(B101,'GASTOS 2015'!$A$9:$D$850,3,FALSE)</f>
        <v xml:space="preserve">UBATE                                             </v>
      </c>
      <c r="D101" s="46">
        <f>IFERROR(VLOOKUP(B101,'GASTOS 2014'!$A$9:$E$818,4,FALSE),0)</f>
        <v>337800</v>
      </c>
      <c r="E101" s="46">
        <f>IFERROR(VLOOKUP(B101,'GASTOS 2015'!$A$9:$D$850,4,FALSE),0)</f>
        <v>181180.97</v>
      </c>
      <c r="F101" s="46">
        <f t="shared" si="4"/>
        <v>-156619.03</v>
      </c>
      <c r="G101" s="47">
        <f t="shared" si="5"/>
        <v>-0.46364425695677913</v>
      </c>
    </row>
    <row r="102" spans="2:7" hidden="1" outlineLevel="1" x14ac:dyDescent="0.25">
      <c r="B102" s="29">
        <f>IF('GASTOS 2015'!B97=1,'GASTOS 2015'!A97,0)</f>
        <v>103021</v>
      </c>
      <c r="C102" s="30" t="str">
        <f>VLOOKUP(B102,'GASTOS 2015'!$A$9:$D$850,3,FALSE)</f>
        <v xml:space="preserve">SAN CARLOS DE G.                                  </v>
      </c>
      <c r="D102" s="31">
        <f>IFERROR(VLOOKUP(B102,'GASTOS 2014'!$A$9:$E$818,4,FALSE),0)</f>
        <v>101319.67999999999</v>
      </c>
      <c r="E102" s="31">
        <f>IFERROR(VLOOKUP(B102,'GASTOS 2015'!$A$9:$D$850,4,FALSE),0)</f>
        <v>166138.64000000001</v>
      </c>
      <c r="F102" s="31">
        <f t="shared" si="4"/>
        <v>64818.960000000021</v>
      </c>
      <c r="G102" s="32">
        <f t="shared" si="5"/>
        <v>0.63974698696245413</v>
      </c>
    </row>
    <row r="103" spans="2:7" hidden="1" outlineLevel="1" x14ac:dyDescent="0.25">
      <c r="B103" s="24">
        <f>IF('GASTOS 2015'!B98=1,'GASTOS 2015'!A98,0)</f>
        <v>102079</v>
      </c>
      <c r="C103" s="25" t="str">
        <f>VLOOKUP(B103,'GASTOS 2015'!$A$9:$D$850,3,FALSE)</f>
        <v xml:space="preserve">SAMACA                                            </v>
      </c>
      <c r="D103" s="46">
        <f>IFERROR(VLOOKUP(B103,'GASTOS 2014'!$A$9:$E$818,4,FALSE),0)</f>
        <v>125588.21</v>
      </c>
      <c r="E103" s="46">
        <f>IFERROR(VLOOKUP(B103,'GASTOS 2015'!$A$9:$D$850,4,FALSE),0)</f>
        <v>161016.79</v>
      </c>
      <c r="F103" s="46">
        <f t="shared" si="4"/>
        <v>35428.58</v>
      </c>
      <c r="G103" s="47">
        <f t="shared" si="5"/>
        <v>0.28210116220304449</v>
      </c>
    </row>
    <row r="104" spans="2:7" hidden="1" outlineLevel="1" x14ac:dyDescent="0.25">
      <c r="B104" s="29">
        <f>IF('GASTOS 2015'!B99=1,'GASTOS 2015'!A99,0)</f>
        <v>102093</v>
      </c>
      <c r="C104" s="30" t="str">
        <f>VLOOKUP(B104,'GASTOS 2015'!$A$9:$D$850,3,FALSE)</f>
        <v xml:space="preserve">SOATA                                             </v>
      </c>
      <c r="D104" s="31">
        <f>IFERROR(VLOOKUP(B104,'GASTOS 2014'!$A$9:$E$818,4,FALSE),0)</f>
        <v>104424.91</v>
      </c>
      <c r="E104" s="31">
        <f>IFERROR(VLOOKUP(B104,'GASTOS 2015'!$A$9:$D$850,4,FALSE),0)</f>
        <v>153800.41</v>
      </c>
      <c r="F104" s="31">
        <f t="shared" si="4"/>
        <v>49375.5</v>
      </c>
      <c r="G104" s="32">
        <f t="shared" si="5"/>
        <v>0.47283258371972736</v>
      </c>
    </row>
    <row r="105" spans="2:7" hidden="1" outlineLevel="1" x14ac:dyDescent="0.25">
      <c r="B105" s="24">
        <f>IF('GASTOS 2015'!B100=1,'GASTOS 2015'!A100,0)</f>
        <v>101156</v>
      </c>
      <c r="C105" s="25" t="str">
        <f>VLOOKUP(B105,'GASTOS 2015'!$A$9:$D$850,3,FALSE)</f>
        <v xml:space="preserve">VILLAPINZON                                       </v>
      </c>
      <c r="D105" s="46">
        <f>IFERROR(VLOOKUP(B105,'GASTOS 2014'!$A$9:$E$818,4,FALSE),0)</f>
        <v>33697.22</v>
      </c>
      <c r="E105" s="46">
        <f>IFERROR(VLOOKUP(B105,'GASTOS 2015'!$A$9:$D$850,4,FALSE),0)</f>
        <v>145719.35999999999</v>
      </c>
      <c r="F105" s="46">
        <f t="shared" si="4"/>
        <v>112022.13999999998</v>
      </c>
      <c r="G105" s="47">
        <f t="shared" si="5"/>
        <v>3.3243733459318001</v>
      </c>
    </row>
    <row r="106" spans="2:7" hidden="1" outlineLevel="1" x14ac:dyDescent="0.25">
      <c r="B106" s="29">
        <f>IF('GASTOS 2015'!B101=1,'GASTOS 2015'!A101,0)</f>
        <v>101047</v>
      </c>
      <c r="C106" s="30" t="str">
        <f>VLOOKUP(B106,'GASTOS 2015'!$A$9:$D$850,3,FALSE)</f>
        <v xml:space="preserve">AGUA DE DIOS                                      </v>
      </c>
      <c r="D106" s="31">
        <f>IFERROR(VLOOKUP(B106,'GASTOS 2014'!$A$9:$E$818,4,FALSE),0)</f>
        <v>75000.010000000009</v>
      </c>
      <c r="E106" s="31">
        <f>IFERROR(VLOOKUP(B106,'GASTOS 2015'!$A$9:$D$850,4,FALSE),0)</f>
        <v>142373.01</v>
      </c>
      <c r="F106" s="31">
        <f t="shared" si="4"/>
        <v>67373</v>
      </c>
      <c r="G106" s="32">
        <f t="shared" si="5"/>
        <v>0.89830654689246026</v>
      </c>
    </row>
    <row r="107" spans="2:7" hidden="1" outlineLevel="1" x14ac:dyDescent="0.25">
      <c r="B107" s="24">
        <f>IF('GASTOS 2015'!B102=1,'GASTOS 2015'!A102,0)</f>
        <v>101140</v>
      </c>
      <c r="C107" s="25" t="str">
        <f>VLOOKUP(B107,'GASTOS 2015'!$A$9:$D$850,3,FALSE)</f>
        <v xml:space="preserve">TENA                                              </v>
      </c>
      <c r="D107" s="46">
        <f>IFERROR(VLOOKUP(B107,'GASTOS 2014'!$A$9:$E$818,4,FALSE),0)</f>
        <v>279926</v>
      </c>
      <c r="E107" s="46">
        <f>IFERROR(VLOOKUP(B107,'GASTOS 2015'!$A$9:$D$850,4,FALSE),0)</f>
        <v>139673</v>
      </c>
      <c r="F107" s="46">
        <f t="shared" si="4"/>
        <v>-140253</v>
      </c>
      <c r="G107" s="47">
        <f t="shared" si="5"/>
        <v>-0.50103598808256467</v>
      </c>
    </row>
    <row r="108" spans="2:7" hidden="1" outlineLevel="1" x14ac:dyDescent="0.25">
      <c r="B108" s="29">
        <f>IF('GASTOS 2015'!B103=1,'GASTOS 2015'!A103,0)</f>
        <v>101094</v>
      </c>
      <c r="C108" s="30" t="str">
        <f>VLOOKUP(B108,'GASTOS 2015'!$A$9:$D$850,3,FALSE)</f>
        <v xml:space="preserve">LA CALERA                                         </v>
      </c>
      <c r="D108" s="31">
        <f>IFERROR(VLOOKUP(B108,'GASTOS 2014'!$A$9:$E$818,4,FALSE),0)</f>
        <v>367380.93</v>
      </c>
      <c r="E108" s="31">
        <f>IFERROR(VLOOKUP(B108,'GASTOS 2015'!$A$9:$D$850,4,FALSE),0)</f>
        <v>138678.97999999998</v>
      </c>
      <c r="F108" s="31">
        <f t="shared" si="4"/>
        <v>-228701.95</v>
      </c>
      <c r="G108" s="32">
        <f t="shared" si="5"/>
        <v>-0.6225199277491078</v>
      </c>
    </row>
    <row r="109" spans="2:7" hidden="1" outlineLevel="1" x14ac:dyDescent="0.25">
      <c r="B109" s="24">
        <f>IF('GASTOS 2015'!B104=1,'GASTOS 2015'!A104,0)</f>
        <v>132011</v>
      </c>
      <c r="C109" s="25" t="str">
        <f>VLOOKUP(B109,'GASTOS 2015'!$A$9:$D$850,3,FALSE)</f>
        <v xml:space="preserve">PORE                                              </v>
      </c>
      <c r="D109" s="46">
        <f>IFERROR(VLOOKUP(B109,'GASTOS 2014'!$A$9:$E$818,4,FALSE),0)</f>
        <v>123442.28</v>
      </c>
      <c r="E109" s="46">
        <f>IFERROR(VLOOKUP(B109,'GASTOS 2015'!$A$9:$D$850,4,FALSE),0)</f>
        <v>127496.65</v>
      </c>
      <c r="F109" s="46">
        <f t="shared" si="4"/>
        <v>4054.3699999999953</v>
      </c>
      <c r="G109" s="47">
        <f t="shared" si="5"/>
        <v>3.2844257251243292E-2</v>
      </c>
    </row>
    <row r="110" spans="2:7" hidden="1" outlineLevel="1" x14ac:dyDescent="0.25">
      <c r="B110" s="29">
        <f>IF('GASTOS 2015'!B105=1,'GASTOS 2015'!A105,0)</f>
        <v>103036</v>
      </c>
      <c r="C110" s="30" t="str">
        <f>VLOOKUP(B110,'GASTOS 2015'!$A$9:$D$850,3,FALSE)</f>
        <v xml:space="preserve">BARRANCA DE UPIA                                  </v>
      </c>
      <c r="D110" s="31">
        <f>IFERROR(VLOOKUP(B110,'GASTOS 2014'!$A$9:$E$818,4,FALSE),0)</f>
        <v>46400</v>
      </c>
      <c r="E110" s="31">
        <f>IFERROR(VLOOKUP(B110,'GASTOS 2015'!$A$9:$D$850,4,FALSE),0)</f>
        <v>126798</v>
      </c>
      <c r="F110" s="31">
        <f t="shared" si="4"/>
        <v>80398</v>
      </c>
      <c r="G110" s="32">
        <f t="shared" si="5"/>
        <v>1.7327155172413793</v>
      </c>
    </row>
    <row r="111" spans="2:7" hidden="1" outlineLevel="1" x14ac:dyDescent="0.25">
      <c r="B111" s="24">
        <f>IF('GASTOS 2015'!B106=1,'GASTOS 2015'!A106,0)</f>
        <v>102050</v>
      </c>
      <c r="C111" s="25" t="str">
        <f>VLOOKUP(B111,'GASTOS 2015'!$A$9:$D$850,3,FALSE)</f>
        <v xml:space="preserve">MACANAL                                           </v>
      </c>
      <c r="D111" s="46">
        <f>IFERROR(VLOOKUP(B111,'GASTOS 2014'!$A$9:$E$818,4,FALSE),0)</f>
        <v>16450.32</v>
      </c>
      <c r="E111" s="46">
        <f>IFERROR(VLOOKUP(B111,'GASTOS 2015'!$A$9:$D$850,4,FALSE),0)</f>
        <v>121547.85</v>
      </c>
      <c r="F111" s="46">
        <f t="shared" si="4"/>
        <v>105097.53</v>
      </c>
      <c r="G111" s="47">
        <f t="shared" si="5"/>
        <v>6.3887833185007956</v>
      </c>
    </row>
    <row r="112" spans="2:7" hidden="1" outlineLevel="1" x14ac:dyDescent="0.25">
      <c r="B112" s="29">
        <f>IF('GASTOS 2015'!B107=1,'GASTOS 2015'!A107,0)</f>
        <v>102005</v>
      </c>
      <c r="C112" s="30" t="str">
        <f>VLOOKUP(B112,'GASTOS 2015'!$A$9:$D$850,3,FALSE)</f>
        <v xml:space="preserve">BELEN                                             </v>
      </c>
      <c r="D112" s="31">
        <f>IFERROR(VLOOKUP(B112,'GASTOS 2014'!$A$9:$E$818,4,FALSE),0)</f>
        <v>7913.01</v>
      </c>
      <c r="E112" s="31">
        <f>IFERROR(VLOOKUP(B112,'GASTOS 2015'!$A$9:$D$850,4,FALSE),0)</f>
        <v>120469.5</v>
      </c>
      <c r="F112" s="31">
        <f t="shared" si="4"/>
        <v>112556.49</v>
      </c>
      <c r="G112" s="32">
        <f t="shared" si="5"/>
        <v>14.224231992629859</v>
      </c>
    </row>
    <row r="113" spans="2:7" hidden="1" outlineLevel="1" x14ac:dyDescent="0.25">
      <c r="B113" s="24">
        <f>IF('GASTOS 2015'!B108=1,'GASTOS 2015'!A108,0)</f>
        <v>102057</v>
      </c>
      <c r="C113" s="25" t="str">
        <f>VLOOKUP(B113,'GASTOS 2015'!$A$9:$D$850,3,FALSE)</f>
        <v xml:space="preserve">MUZO                                              </v>
      </c>
      <c r="D113" s="46">
        <f>IFERROR(VLOOKUP(B113,'GASTOS 2014'!$A$9:$E$818,4,FALSE),0)</f>
        <v>6000</v>
      </c>
      <c r="E113" s="46">
        <f>IFERROR(VLOOKUP(B113,'GASTOS 2015'!$A$9:$D$850,4,FALSE),0)</f>
        <v>108541.19</v>
      </c>
      <c r="F113" s="46">
        <f t="shared" si="4"/>
        <v>102541.19</v>
      </c>
      <c r="G113" s="47">
        <f t="shared" si="5"/>
        <v>17.090198333333333</v>
      </c>
    </row>
    <row r="114" spans="2:7" hidden="1" outlineLevel="1" x14ac:dyDescent="0.25">
      <c r="B114" s="29">
        <f>IF('GASTOS 2015'!B109=1,'GASTOS 2015'!A109,0)</f>
        <v>102058</v>
      </c>
      <c r="C114" s="30" t="str">
        <f>VLOOKUP(B114,'GASTOS 2015'!$A$9:$D$850,3,FALSE)</f>
        <v xml:space="preserve">NOBSA                                             </v>
      </c>
      <c r="D114" s="31">
        <f>IFERROR(VLOOKUP(B114,'GASTOS 2014'!$A$9:$E$818,4,FALSE),0)</f>
        <v>152559</v>
      </c>
      <c r="E114" s="31">
        <f>IFERROR(VLOOKUP(B114,'GASTOS 2015'!$A$9:$D$850,4,FALSE),0)</f>
        <v>107823</v>
      </c>
      <c r="F114" s="31">
        <f t="shared" si="4"/>
        <v>-44736</v>
      </c>
      <c r="G114" s="32">
        <f t="shared" si="5"/>
        <v>-0.29323737045995324</v>
      </c>
    </row>
    <row r="115" spans="2:7" hidden="1" outlineLevel="1" x14ac:dyDescent="0.25">
      <c r="B115" s="24">
        <f>IF('GASTOS 2015'!B110=1,'GASTOS 2015'!A110,0)</f>
        <v>103018</v>
      </c>
      <c r="C115" s="25" t="str">
        <f>VLOOKUP(B115,'GASTOS 2015'!$A$9:$D$850,3,FALSE)</f>
        <v xml:space="preserve">PUERTO LOPEZ                                      </v>
      </c>
      <c r="D115" s="46">
        <f>IFERROR(VLOOKUP(B115,'GASTOS 2014'!$A$9:$E$818,4,FALSE),0)</f>
        <v>230832.59</v>
      </c>
      <c r="E115" s="46">
        <f>IFERROR(VLOOKUP(B115,'GASTOS 2015'!$A$9:$D$850,4,FALSE),0)</f>
        <v>103132.44</v>
      </c>
      <c r="F115" s="46">
        <f t="shared" si="4"/>
        <v>-127700.15</v>
      </c>
      <c r="G115" s="47">
        <f t="shared" si="5"/>
        <v>-0.55321542768289345</v>
      </c>
    </row>
    <row r="116" spans="2:7" hidden="1" outlineLevel="1" x14ac:dyDescent="0.25">
      <c r="B116" s="29">
        <f>IF('GASTOS 2015'!B111=1,'GASTOS 2015'!A111,0)</f>
        <v>101126</v>
      </c>
      <c r="C116" s="30" t="str">
        <f>VLOOKUP(B116,'GASTOS 2015'!$A$9:$D$850,3,FALSE)</f>
        <v xml:space="preserve">SASAIMA                                           </v>
      </c>
      <c r="D116" s="31">
        <f>IFERROR(VLOOKUP(B116,'GASTOS 2014'!$A$9:$E$818,4,FALSE),0)</f>
        <v>271283.41000000003</v>
      </c>
      <c r="E116" s="31">
        <f>IFERROR(VLOOKUP(B116,'GASTOS 2015'!$A$9:$D$850,4,FALSE),0)</f>
        <v>98200.44</v>
      </c>
      <c r="F116" s="31">
        <f t="shared" si="4"/>
        <v>-173082.97000000003</v>
      </c>
      <c r="G116" s="32">
        <f t="shared" si="5"/>
        <v>-0.6380153139478747</v>
      </c>
    </row>
    <row r="117" spans="2:7" hidden="1" outlineLevel="1" x14ac:dyDescent="0.25">
      <c r="B117" s="24">
        <f>IF('GASTOS 2015'!B112=1,'GASTOS 2015'!A112,0)</f>
        <v>102034</v>
      </c>
      <c r="C117" s="25" t="str">
        <f>VLOOKUP(B117,'GASTOS 2015'!$A$9:$D$850,3,FALSE)</f>
        <v xml:space="preserve">FIRAVITOBA                                        </v>
      </c>
      <c r="D117" s="46">
        <f>IFERROR(VLOOKUP(B117,'GASTOS 2014'!$A$9:$E$818,4,FALSE),0)</f>
        <v>4000</v>
      </c>
      <c r="E117" s="46">
        <f>IFERROR(VLOOKUP(B117,'GASTOS 2015'!$A$9:$D$850,4,FALSE),0)</f>
        <v>93738</v>
      </c>
      <c r="F117" s="46">
        <f t="shared" si="4"/>
        <v>89738</v>
      </c>
      <c r="G117" s="47">
        <f t="shared" si="5"/>
        <v>22.4345</v>
      </c>
    </row>
    <row r="118" spans="2:7" hidden="1" outlineLevel="1" x14ac:dyDescent="0.25">
      <c r="B118" s="29">
        <f>IF('GASTOS 2015'!B113=1,'GASTOS 2015'!A113,0)</f>
        <v>101124</v>
      </c>
      <c r="C118" s="30" t="str">
        <f>VLOOKUP(B118,'GASTOS 2015'!$A$9:$D$850,3,FALSE)</f>
        <v xml:space="preserve">SAN FRANCISCO                                     </v>
      </c>
      <c r="D118" s="31">
        <f>IFERROR(VLOOKUP(B118,'GASTOS 2014'!$A$9:$E$818,4,FALSE),0)</f>
        <v>70062.42</v>
      </c>
      <c r="E118" s="31">
        <f>IFERROR(VLOOKUP(B118,'GASTOS 2015'!$A$9:$D$850,4,FALSE),0)</f>
        <v>91787.85</v>
      </c>
      <c r="F118" s="31">
        <f t="shared" si="4"/>
        <v>21725.430000000008</v>
      </c>
      <c r="G118" s="32">
        <f t="shared" si="5"/>
        <v>0.31008677690550801</v>
      </c>
    </row>
    <row r="119" spans="2:7" hidden="1" outlineLevel="1" x14ac:dyDescent="0.25">
      <c r="B119" s="24">
        <f>IF('GASTOS 2015'!B114=1,'GASTOS 2015'!A114,0)</f>
        <v>132015</v>
      </c>
      <c r="C119" s="25" t="str">
        <f>VLOOKUP(B119,'GASTOS 2015'!$A$9:$D$850,3,FALSE)</f>
        <v xml:space="preserve">SAN LUIS DE PALENQUE                              </v>
      </c>
      <c r="D119" s="46">
        <f>IFERROR(VLOOKUP(B119,'GASTOS 2014'!$A$9:$E$818,4,FALSE),0)</f>
        <v>111551.56</v>
      </c>
      <c r="E119" s="46">
        <f>IFERROR(VLOOKUP(B119,'GASTOS 2015'!$A$9:$D$850,4,FALSE),0)</f>
        <v>90619.93</v>
      </c>
      <c r="F119" s="46">
        <f t="shared" si="4"/>
        <v>-20931.630000000005</v>
      </c>
      <c r="G119" s="47">
        <f t="shared" si="5"/>
        <v>-0.18764085414852116</v>
      </c>
    </row>
    <row r="120" spans="2:7" hidden="1" outlineLevel="1" x14ac:dyDescent="0.25">
      <c r="B120" s="29">
        <f>IF('GASTOS 2015'!B115=1,'GASTOS 2015'!A115,0)</f>
        <v>102004</v>
      </c>
      <c r="C120" s="30" t="str">
        <f>VLOOKUP(B120,'GASTOS 2015'!$A$9:$D$850,3,FALSE)</f>
        <v xml:space="preserve">ARCABUCO                                          </v>
      </c>
      <c r="D120" s="31">
        <f>IFERROR(VLOOKUP(B120,'GASTOS 2014'!$A$9:$E$818,4,FALSE),0)</f>
        <v>31021.47</v>
      </c>
      <c r="E120" s="31">
        <f>IFERROR(VLOOKUP(B120,'GASTOS 2015'!$A$9:$D$850,4,FALSE),0)</f>
        <v>90137.09</v>
      </c>
      <c r="F120" s="31">
        <f t="shared" si="4"/>
        <v>59115.619999999995</v>
      </c>
      <c r="G120" s="32">
        <f t="shared" si="5"/>
        <v>1.9056356774840131</v>
      </c>
    </row>
    <row r="121" spans="2:7" hidden="1" outlineLevel="1" x14ac:dyDescent="0.25">
      <c r="B121" s="24">
        <f>IF('GASTOS 2015'!B116=1,'GASTOS 2015'!A116,0)</f>
        <v>132007</v>
      </c>
      <c r="C121" s="25" t="str">
        <f>VLOOKUP(B121,'GASTOS 2015'!$A$9:$D$850,3,FALSE)</f>
        <v xml:space="preserve">MONTERREY                                         </v>
      </c>
      <c r="D121" s="46">
        <f>IFERROR(VLOOKUP(B121,'GASTOS 2014'!$A$9:$E$818,4,FALSE),0)</f>
        <v>76321.200000000012</v>
      </c>
      <c r="E121" s="46">
        <f>IFERROR(VLOOKUP(B121,'GASTOS 2015'!$A$9:$D$850,4,FALSE),0)</f>
        <v>89423.9</v>
      </c>
      <c r="F121" s="46">
        <f t="shared" si="4"/>
        <v>13102.699999999983</v>
      </c>
      <c r="G121" s="47">
        <f t="shared" si="5"/>
        <v>0.17167838031896743</v>
      </c>
    </row>
    <row r="122" spans="2:7" hidden="1" outlineLevel="1" x14ac:dyDescent="0.25">
      <c r="B122" s="29">
        <f>IF('GASTOS 2015'!B117=1,'GASTOS 2015'!A117,0)</f>
        <v>102099</v>
      </c>
      <c r="C122" s="30" t="str">
        <f>VLOOKUP(B122,'GASTOS 2015'!$A$9:$D$850,3,FALSE)</f>
        <v xml:space="preserve">SORACA                                            </v>
      </c>
      <c r="D122" s="31">
        <f>IFERROR(VLOOKUP(B122,'GASTOS 2014'!$A$9:$E$818,4,FALSE),0)</f>
        <v>28100</v>
      </c>
      <c r="E122" s="31">
        <f>IFERROR(VLOOKUP(B122,'GASTOS 2015'!$A$9:$D$850,4,FALSE),0)</f>
        <v>89341</v>
      </c>
      <c r="F122" s="31">
        <f t="shared" si="4"/>
        <v>61241</v>
      </c>
      <c r="G122" s="32">
        <f t="shared" si="5"/>
        <v>2.1793950177935941</v>
      </c>
    </row>
    <row r="123" spans="2:7" hidden="1" outlineLevel="1" x14ac:dyDescent="0.25">
      <c r="B123" s="24">
        <f>IF('GASTOS 2015'!B118=1,'GASTOS 2015'!A118,0)</f>
        <v>101128</v>
      </c>
      <c r="C123" s="25" t="str">
        <f>VLOOKUP(B123,'GASTOS 2015'!$A$9:$D$850,3,FALSE)</f>
        <v xml:space="preserve">SIBATE                                            </v>
      </c>
      <c r="D123" s="46">
        <f>IFERROR(VLOOKUP(B123,'GASTOS 2014'!$A$9:$E$818,4,FALSE),0)</f>
        <v>96700</v>
      </c>
      <c r="E123" s="46">
        <f>IFERROR(VLOOKUP(B123,'GASTOS 2015'!$A$9:$D$850,4,FALSE),0)</f>
        <v>88318</v>
      </c>
      <c r="F123" s="46">
        <f t="shared" si="4"/>
        <v>-8382</v>
      </c>
      <c r="G123" s="47">
        <f t="shared" si="5"/>
        <v>-8.6680455015511915E-2</v>
      </c>
    </row>
    <row r="124" spans="2:7" hidden="1" outlineLevel="1" x14ac:dyDescent="0.25">
      <c r="B124" s="29">
        <f>IF('GASTOS 2015'!B119=1,'GASTOS 2015'!A119,0)</f>
        <v>101113</v>
      </c>
      <c r="C124" s="30" t="str">
        <f>VLOOKUP(B124,'GASTOS 2015'!$A$9:$D$850,3,FALSE)</f>
        <v xml:space="preserve">PARATEBUENO                                       </v>
      </c>
      <c r="D124" s="31">
        <f>IFERROR(VLOOKUP(B124,'GASTOS 2014'!$A$9:$E$818,4,FALSE),0)</f>
        <v>202446.87</v>
      </c>
      <c r="E124" s="31">
        <f>IFERROR(VLOOKUP(B124,'GASTOS 2015'!$A$9:$D$850,4,FALSE),0)</f>
        <v>87953.84</v>
      </c>
      <c r="F124" s="31">
        <f t="shared" si="4"/>
        <v>-114493.03</v>
      </c>
      <c r="G124" s="32">
        <f t="shared" si="5"/>
        <v>-0.56554606154197395</v>
      </c>
    </row>
    <row r="125" spans="2:7" hidden="1" outlineLevel="1" x14ac:dyDescent="0.25">
      <c r="B125" s="24">
        <f>IF('GASTOS 2015'!B120=1,'GASTOS 2015'!A120,0)</f>
        <v>102089</v>
      </c>
      <c r="C125" s="25" t="str">
        <f>VLOOKUP(B125,'GASTOS 2015'!$A$9:$D$850,3,FALSE)</f>
        <v xml:space="preserve">SANTANA                                           </v>
      </c>
      <c r="D125" s="46">
        <f>IFERROR(VLOOKUP(B125,'GASTOS 2014'!$A$9:$E$818,4,FALSE),0)</f>
        <v>88398.94</v>
      </c>
      <c r="E125" s="46">
        <f>IFERROR(VLOOKUP(B125,'GASTOS 2015'!$A$9:$D$850,4,FALSE),0)</f>
        <v>87499.12</v>
      </c>
      <c r="F125" s="46">
        <f t="shared" si="4"/>
        <v>-899.82000000000698</v>
      </c>
      <c r="G125" s="47">
        <f t="shared" si="5"/>
        <v>-1.0179081332875817E-2</v>
      </c>
    </row>
    <row r="126" spans="2:7" hidden="1" outlineLevel="1" x14ac:dyDescent="0.25">
      <c r="B126" s="29">
        <f>IF('GASTOS 2015'!B121=1,'GASTOS 2015'!A121,0)</f>
        <v>102106</v>
      </c>
      <c r="C126" s="30" t="str">
        <f>VLOOKUP(B126,'GASTOS 2015'!$A$9:$D$850,3,FALSE)</f>
        <v xml:space="preserve">TIBANA                                            </v>
      </c>
      <c r="D126" s="31">
        <f>IFERROR(VLOOKUP(B126,'GASTOS 2014'!$A$9:$E$818,4,FALSE),0)</f>
        <v>27778.02</v>
      </c>
      <c r="E126" s="31">
        <f>IFERROR(VLOOKUP(B126,'GASTOS 2015'!$A$9:$D$850,4,FALSE),0)</f>
        <v>85968.63</v>
      </c>
      <c r="F126" s="31">
        <f t="shared" si="4"/>
        <v>58190.61</v>
      </c>
      <c r="G126" s="32">
        <f t="shared" si="5"/>
        <v>2.0948436929629977</v>
      </c>
    </row>
    <row r="127" spans="2:7" hidden="1" outlineLevel="1" x14ac:dyDescent="0.25">
      <c r="B127" s="24">
        <f>IF('GASTOS 2015'!B122=1,'GASTOS 2015'!A122,0)</f>
        <v>132004</v>
      </c>
      <c r="C127" s="25" t="str">
        <f>VLOOKUP(B127,'GASTOS 2015'!$A$9:$D$850,3,FALSE)</f>
        <v xml:space="preserve">HATO CORAZAL                                      </v>
      </c>
      <c r="D127" s="46">
        <f>IFERROR(VLOOKUP(B127,'GASTOS 2014'!$A$9:$E$818,4,FALSE),0)</f>
        <v>31925.33</v>
      </c>
      <c r="E127" s="46">
        <f>IFERROR(VLOOKUP(B127,'GASTOS 2015'!$A$9:$D$850,4,FALSE),0)</f>
        <v>83052.23000000001</v>
      </c>
      <c r="F127" s="46">
        <f t="shared" si="4"/>
        <v>51126.900000000009</v>
      </c>
      <c r="G127" s="47">
        <f t="shared" si="5"/>
        <v>1.6014525143514571</v>
      </c>
    </row>
    <row r="128" spans="2:7" hidden="1" outlineLevel="1" x14ac:dyDescent="0.25">
      <c r="B128" s="29">
        <f>IF('GASTOS 2015'!B123=1,'GASTOS 2015'!A123,0)</f>
        <v>101051</v>
      </c>
      <c r="C128" s="30" t="str">
        <f>VLOOKUP(B128,'GASTOS 2015'!$A$9:$D$850,3,FALSE)</f>
        <v xml:space="preserve">APULO                                             </v>
      </c>
      <c r="D128" s="31">
        <f>IFERROR(VLOOKUP(B128,'GASTOS 2014'!$A$9:$E$818,4,FALSE),0)</f>
        <v>4521.7199999999993</v>
      </c>
      <c r="E128" s="31">
        <f>IFERROR(VLOOKUP(B128,'GASTOS 2015'!$A$9:$D$850,4,FALSE),0)</f>
        <v>80460.03</v>
      </c>
      <c r="F128" s="31">
        <f t="shared" si="4"/>
        <v>75938.31</v>
      </c>
      <c r="G128" s="32">
        <f t="shared" si="5"/>
        <v>16.794120378970835</v>
      </c>
    </row>
    <row r="129" spans="2:7" hidden="1" outlineLevel="1" x14ac:dyDescent="0.25">
      <c r="B129" s="24">
        <f>IF('GASTOS 2015'!B124=1,'GASTOS 2015'!A124,0)</f>
        <v>102122</v>
      </c>
      <c r="C129" s="25" t="str">
        <f>VLOOKUP(B129,'GASTOS 2015'!$A$9:$D$850,3,FALSE)</f>
        <v xml:space="preserve">ZETAQUIRA                                         </v>
      </c>
      <c r="D129" s="46">
        <f>IFERROR(VLOOKUP(B129,'GASTOS 2014'!$A$9:$E$818,4,FALSE),0)</f>
        <v>8653.2800000000007</v>
      </c>
      <c r="E129" s="46">
        <f>IFERROR(VLOOKUP(B129,'GASTOS 2015'!$A$9:$D$850,4,FALSE),0)</f>
        <v>75320</v>
      </c>
      <c r="F129" s="46">
        <f t="shared" si="4"/>
        <v>66666.720000000001</v>
      </c>
      <c r="G129" s="47">
        <f t="shared" si="5"/>
        <v>7.7042138934600519</v>
      </c>
    </row>
    <row r="130" spans="2:7" hidden="1" outlineLevel="1" x14ac:dyDescent="0.25">
      <c r="B130" s="29">
        <f>IF('GASTOS 2015'!B125=1,'GASTOS 2015'!A125,0)</f>
        <v>102102</v>
      </c>
      <c r="C130" s="30" t="str">
        <f>VLOOKUP(B130,'GASTOS 2015'!$A$9:$D$850,3,FALSE)</f>
        <v xml:space="preserve">SUTAMERCHAN                                       </v>
      </c>
      <c r="D130" s="31">
        <f>IFERROR(VLOOKUP(B130,'GASTOS 2014'!$A$9:$E$818,4,FALSE),0)</f>
        <v>32354.199999999997</v>
      </c>
      <c r="E130" s="31">
        <f>IFERROR(VLOOKUP(B130,'GASTOS 2015'!$A$9:$D$850,4,FALSE),0)</f>
        <v>72650</v>
      </c>
      <c r="F130" s="31">
        <f t="shared" si="4"/>
        <v>40295.800000000003</v>
      </c>
      <c r="G130" s="32">
        <f t="shared" si="5"/>
        <v>1.2454580858126612</v>
      </c>
    </row>
    <row r="131" spans="2:7" hidden="1" outlineLevel="1" x14ac:dyDescent="0.25">
      <c r="B131" s="24">
        <f>IF('GASTOS 2015'!B126=1,'GASTOS 2015'!A126,0)</f>
        <v>101084</v>
      </c>
      <c r="C131" s="25" t="str">
        <f>VLOOKUP(B131,'GASTOS 2015'!$A$9:$D$850,3,FALSE)</f>
        <v xml:space="preserve">GUACHETA                                          </v>
      </c>
      <c r="D131" s="46">
        <f>IFERROR(VLOOKUP(B131,'GASTOS 2014'!$A$9:$E$818,4,FALSE),0)</f>
        <v>130400</v>
      </c>
      <c r="E131" s="46">
        <f>IFERROR(VLOOKUP(B131,'GASTOS 2015'!$A$9:$D$850,4,FALSE),0)</f>
        <v>72293</v>
      </c>
      <c r="F131" s="46">
        <f t="shared" si="4"/>
        <v>-58107</v>
      </c>
      <c r="G131" s="47">
        <f t="shared" si="5"/>
        <v>-0.44560582822085892</v>
      </c>
    </row>
    <row r="132" spans="2:7" hidden="1" outlineLevel="1" x14ac:dyDescent="0.25">
      <c r="B132" s="29">
        <f>IF('GASTOS 2015'!B127=1,'GASTOS 2015'!A127,0)</f>
        <v>103019</v>
      </c>
      <c r="C132" s="30" t="str">
        <f>VLOOKUP(B132,'GASTOS 2015'!$A$9:$D$850,3,FALSE)</f>
        <v xml:space="preserve">PUERTO RICO                                       </v>
      </c>
      <c r="D132" s="31">
        <f>IFERROR(VLOOKUP(B132,'GASTOS 2014'!$A$9:$E$818,4,FALSE),0)</f>
        <v>7946.17</v>
      </c>
      <c r="E132" s="31">
        <f>IFERROR(VLOOKUP(B132,'GASTOS 2015'!$A$9:$D$850,4,FALSE),0)</f>
        <v>70828.12</v>
      </c>
      <c r="F132" s="31">
        <f t="shared" si="4"/>
        <v>62881.95</v>
      </c>
      <c r="G132" s="32">
        <f t="shared" si="5"/>
        <v>7.9134916569869507</v>
      </c>
    </row>
    <row r="133" spans="2:7" hidden="1" outlineLevel="1" x14ac:dyDescent="0.25">
      <c r="B133" s="24">
        <f>IF('GASTOS 2015'!B128=1,'GASTOS 2015'!A128,0)</f>
        <v>103009</v>
      </c>
      <c r="C133" s="25" t="str">
        <f>VLOOKUP(B133,'GASTOS 2015'!$A$9:$D$850,3,FALSE)</f>
        <v xml:space="preserve">FUENTE DE ORO                                     </v>
      </c>
      <c r="D133" s="46">
        <f>IFERROR(VLOOKUP(B133,'GASTOS 2014'!$A$9:$E$818,4,FALSE),0)</f>
        <v>30819.620000000003</v>
      </c>
      <c r="E133" s="46">
        <f>IFERROR(VLOOKUP(B133,'GASTOS 2015'!$A$9:$D$850,4,FALSE),0)</f>
        <v>69318.540000000008</v>
      </c>
      <c r="F133" s="46">
        <f t="shared" si="4"/>
        <v>38498.920000000006</v>
      </c>
      <c r="G133" s="47">
        <f t="shared" si="5"/>
        <v>1.2491691980627926</v>
      </c>
    </row>
    <row r="134" spans="2:7" hidden="1" outlineLevel="1" x14ac:dyDescent="0.25">
      <c r="B134" s="29">
        <f>IF('GASTOS 2015'!B129=1,'GASTOS 2015'!A129,0)</f>
        <v>101050</v>
      </c>
      <c r="C134" s="30" t="str">
        <f>VLOOKUP(B134,'GASTOS 2015'!$A$9:$D$850,3,FALSE)</f>
        <v xml:space="preserve">ANOLAIMA                                          </v>
      </c>
      <c r="D134" s="31">
        <f>IFERROR(VLOOKUP(B134,'GASTOS 2014'!$A$9:$E$818,4,FALSE),0)</f>
        <v>60426.01</v>
      </c>
      <c r="E134" s="31">
        <f>IFERROR(VLOOKUP(B134,'GASTOS 2015'!$A$9:$D$850,4,FALSE),0)</f>
        <v>68537.489999999991</v>
      </c>
      <c r="F134" s="31">
        <f t="shared" si="4"/>
        <v>8111.4799999999886</v>
      </c>
      <c r="G134" s="32">
        <f t="shared" si="5"/>
        <v>0.13423821960112847</v>
      </c>
    </row>
    <row r="135" spans="2:7" hidden="1" outlineLevel="1" x14ac:dyDescent="0.25">
      <c r="B135" s="24">
        <f>IF('GASTOS 2015'!B130=1,'GASTOS 2015'!A130,0)</f>
        <v>101066</v>
      </c>
      <c r="C135" s="25" t="str">
        <f>VLOOKUP(B135,'GASTOS 2015'!$A$9:$D$850,3,FALSE)</f>
        <v xml:space="preserve">CHOACHI                                           </v>
      </c>
      <c r="D135" s="46">
        <f>IFERROR(VLOOKUP(B135,'GASTOS 2014'!$A$9:$E$818,4,FALSE),0)</f>
        <v>76412.2</v>
      </c>
      <c r="E135" s="46">
        <f>IFERROR(VLOOKUP(B135,'GASTOS 2015'!$A$9:$D$850,4,FALSE),0)</f>
        <v>67982.350000000006</v>
      </c>
      <c r="F135" s="46">
        <f t="shared" si="4"/>
        <v>-8429.8499999999913</v>
      </c>
      <c r="G135" s="47">
        <f t="shared" si="5"/>
        <v>-0.11032073412360843</v>
      </c>
    </row>
    <row r="136" spans="2:7" hidden="1" outlineLevel="1" x14ac:dyDescent="0.25">
      <c r="B136" s="29">
        <f>IF('GASTOS 2015'!B131=1,'GASTOS 2015'!A131,0)</f>
        <v>103010</v>
      </c>
      <c r="C136" s="30" t="str">
        <f>VLOOKUP(B136,'GASTOS 2015'!$A$9:$D$850,3,FALSE)</f>
        <v xml:space="preserve">GRANADA                                           </v>
      </c>
      <c r="D136" s="31">
        <f>IFERROR(VLOOKUP(B136,'GASTOS 2014'!$A$9:$E$818,4,FALSE),0)</f>
        <v>380535.3</v>
      </c>
      <c r="E136" s="31">
        <f>IFERROR(VLOOKUP(B136,'GASTOS 2015'!$A$9:$D$850,4,FALSE),0)</f>
        <v>67901.790000000008</v>
      </c>
      <c r="F136" s="31">
        <f t="shared" si="4"/>
        <v>-312633.51</v>
      </c>
      <c r="G136" s="32">
        <f t="shared" si="5"/>
        <v>-0.82156244111912868</v>
      </c>
    </row>
    <row r="137" spans="2:7" hidden="1" outlineLevel="1" x14ac:dyDescent="0.25">
      <c r="B137" s="24">
        <f>IF('GASTOS 2015'!B132=1,'GASTOS 2015'!A132,0)</f>
        <v>101097</v>
      </c>
      <c r="C137" s="25" t="str">
        <f>VLOOKUP(B137,'GASTOS 2015'!$A$9:$D$850,3,FALSE)</f>
        <v xml:space="preserve">LA PEÐA                                           </v>
      </c>
      <c r="D137" s="46">
        <f>IFERROR(VLOOKUP(B137,'GASTOS 2014'!$A$9:$E$818,4,FALSE),0)</f>
        <v>112080</v>
      </c>
      <c r="E137" s="46">
        <f>IFERROR(VLOOKUP(B137,'GASTOS 2015'!$A$9:$D$850,4,FALSE),0)</f>
        <v>67030</v>
      </c>
      <c r="F137" s="46">
        <f t="shared" si="4"/>
        <v>-45050</v>
      </c>
      <c r="G137" s="47">
        <f t="shared" si="5"/>
        <v>-0.40194503925767311</v>
      </c>
    </row>
    <row r="138" spans="2:7" hidden="1" outlineLevel="1" x14ac:dyDescent="0.25">
      <c r="B138" s="29">
        <f>IF('GASTOS 2015'!B133=1,'GASTOS 2015'!A133,0)</f>
        <v>101088</v>
      </c>
      <c r="C138" s="30" t="str">
        <f>VLOOKUP(B138,'GASTOS 2015'!$A$9:$D$850,3,FALSE)</f>
        <v xml:space="preserve">GUATAVITA                                         </v>
      </c>
      <c r="D138" s="31">
        <f>IFERROR(VLOOKUP(B138,'GASTOS 2014'!$A$9:$E$818,4,FALSE),0)</f>
        <v>401671.6</v>
      </c>
      <c r="E138" s="31">
        <f>IFERROR(VLOOKUP(B138,'GASTOS 2015'!$A$9:$D$850,4,FALSE),0)</f>
        <v>64303.159999999996</v>
      </c>
      <c r="F138" s="31">
        <f t="shared" si="4"/>
        <v>-337368.44</v>
      </c>
      <c r="G138" s="32">
        <f t="shared" si="5"/>
        <v>-0.83991111146518693</v>
      </c>
    </row>
    <row r="139" spans="2:7" hidden="1" outlineLevel="1" x14ac:dyDescent="0.25">
      <c r="B139" s="24">
        <f>IF('GASTOS 2015'!B134=1,'GASTOS 2015'!A134,0)</f>
        <v>108001</v>
      </c>
      <c r="C139" s="25" t="str">
        <f>VLOOKUP(B139,'GASTOS 2015'!$A$9:$D$850,3,FALSE)</f>
        <v xml:space="preserve">VENTANILLA UNICA                                  </v>
      </c>
      <c r="D139" s="46">
        <f>IFERROR(VLOOKUP(B139,'GASTOS 2014'!$A$9:$E$818,4,FALSE),0)</f>
        <v>0</v>
      </c>
      <c r="E139" s="46">
        <f>IFERROR(VLOOKUP(B139,'GASTOS 2015'!$A$9:$D$850,4,FALSE),0)</f>
        <v>63697</v>
      </c>
      <c r="F139" s="46">
        <f t="shared" si="4"/>
        <v>63697</v>
      </c>
      <c r="G139" s="47">
        <f t="shared" si="5"/>
        <v>1</v>
      </c>
    </row>
    <row r="140" spans="2:7" hidden="1" outlineLevel="1" x14ac:dyDescent="0.25">
      <c r="B140" s="29">
        <f>IF('GASTOS 2015'!B135=1,'GASTOS 2015'!A135,0)</f>
        <v>101133</v>
      </c>
      <c r="C140" s="30" t="str">
        <f>VLOOKUP(B140,'GASTOS 2015'!$A$9:$D$850,3,FALSE)</f>
        <v xml:space="preserve">SUBACHOQUE                                        </v>
      </c>
      <c r="D140" s="31">
        <f>IFERROR(VLOOKUP(B140,'GASTOS 2014'!$A$9:$E$818,4,FALSE),0)</f>
        <v>71653.27</v>
      </c>
      <c r="E140" s="31">
        <f>IFERROR(VLOOKUP(B140,'GASTOS 2015'!$A$9:$D$850,4,FALSE),0)</f>
        <v>62813</v>
      </c>
      <c r="F140" s="31">
        <f t="shared" si="4"/>
        <v>-8840.2700000000041</v>
      </c>
      <c r="G140" s="32">
        <f t="shared" si="5"/>
        <v>-0.12337566729334204</v>
      </c>
    </row>
    <row r="141" spans="2:7" hidden="1" outlineLevel="1" x14ac:dyDescent="0.25">
      <c r="B141" s="24">
        <f>IF('GASTOS 2015'!B136=1,'GASTOS 2015'!A136,0)</f>
        <v>102035</v>
      </c>
      <c r="C141" s="25" t="str">
        <f>VLOOKUP(B141,'GASTOS 2015'!$A$9:$D$850,3,FALSE)</f>
        <v xml:space="preserve">FLORESTA                                          </v>
      </c>
      <c r="D141" s="46">
        <f>IFERROR(VLOOKUP(B141,'GASTOS 2014'!$A$9:$E$818,4,FALSE),0)</f>
        <v>17000</v>
      </c>
      <c r="E141" s="46">
        <f>IFERROR(VLOOKUP(B141,'GASTOS 2015'!$A$9:$D$850,4,FALSE),0)</f>
        <v>60896</v>
      </c>
      <c r="F141" s="46">
        <f t="shared" si="4"/>
        <v>43896</v>
      </c>
      <c r="G141" s="47">
        <f t="shared" si="5"/>
        <v>2.5821176470588236</v>
      </c>
    </row>
    <row r="142" spans="2:7" hidden="1" outlineLevel="1" x14ac:dyDescent="0.25">
      <c r="B142" s="29">
        <f>IF('GASTOS 2015'!B137=1,'GASTOS 2015'!A137,0)</f>
        <v>102097</v>
      </c>
      <c r="C142" s="30" t="str">
        <f>VLOOKUP(B142,'GASTOS 2015'!$A$9:$D$850,3,FALSE)</f>
        <v xml:space="preserve">SOMONDOCO                                         </v>
      </c>
      <c r="D142" s="31">
        <f>IFERROR(VLOOKUP(B142,'GASTOS 2014'!$A$9:$E$818,4,FALSE),0)</f>
        <v>17701.239999999998</v>
      </c>
      <c r="E142" s="31">
        <f>IFERROR(VLOOKUP(B142,'GASTOS 2015'!$A$9:$D$850,4,FALSE),0)</f>
        <v>60119.66</v>
      </c>
      <c r="F142" s="31">
        <f t="shared" si="4"/>
        <v>42418.420000000006</v>
      </c>
      <c r="G142" s="32">
        <f t="shared" si="5"/>
        <v>2.3963530238559563</v>
      </c>
    </row>
    <row r="143" spans="2:7" hidden="1" outlineLevel="1" x14ac:dyDescent="0.25">
      <c r="B143" s="24">
        <f>IF('GASTOS 2015'!B138=1,'GASTOS 2015'!A138,0)</f>
        <v>102003</v>
      </c>
      <c r="C143" s="25" t="str">
        <f>VLOOKUP(B143,'GASTOS 2015'!$A$9:$D$850,3,FALSE)</f>
        <v xml:space="preserve">AQUITANIA                                         </v>
      </c>
      <c r="D143" s="46">
        <f>IFERROR(VLOOKUP(B143,'GASTOS 2014'!$A$9:$E$818,4,FALSE),0)</f>
        <v>47967.78</v>
      </c>
      <c r="E143" s="46">
        <f>IFERROR(VLOOKUP(B143,'GASTOS 2015'!$A$9:$D$850,4,FALSE),0)</f>
        <v>58952</v>
      </c>
      <c r="F143" s="46">
        <f t="shared" si="4"/>
        <v>10984.220000000001</v>
      </c>
      <c r="G143" s="47">
        <f t="shared" si="5"/>
        <v>0.22899162729648936</v>
      </c>
    </row>
    <row r="144" spans="2:7" hidden="1" outlineLevel="1" x14ac:dyDescent="0.25">
      <c r="B144" s="29">
        <f>IF('GASTOS 2015'!B139=1,'GASTOS 2015'!A139,0)</f>
        <v>102030</v>
      </c>
      <c r="C144" s="30" t="str">
        <f>VLOOKUP(B144,'GASTOS 2015'!$A$9:$D$850,3,FALSE)</f>
        <v xml:space="preserve">CUITIVA                                           </v>
      </c>
      <c r="D144" s="31">
        <f>IFERROR(VLOOKUP(B144,'GASTOS 2014'!$A$9:$E$818,4,FALSE),0)</f>
        <v>262390</v>
      </c>
      <c r="E144" s="31">
        <f>IFERROR(VLOOKUP(B144,'GASTOS 2015'!$A$9:$D$850,4,FALSE),0)</f>
        <v>58862</v>
      </c>
      <c r="F144" s="31">
        <f t="shared" ref="F144:F207" si="6">E144-D144</f>
        <v>-203528</v>
      </c>
      <c r="G144" s="32">
        <f t="shared" ref="G144:G207" si="7">IF(AND(D144=0,E144&gt;0),100%,IFERROR(E144/D144-1,0%))</f>
        <v>-0.7756698044895004</v>
      </c>
    </row>
    <row r="145" spans="2:7" hidden="1" outlineLevel="1" x14ac:dyDescent="0.25">
      <c r="B145" s="24">
        <f>IF('GASTOS 2015'!B140=1,'GASTOS 2015'!A140,0)</f>
        <v>101134</v>
      </c>
      <c r="C145" s="25" t="str">
        <f>VLOOKUP(B145,'GASTOS 2015'!$A$9:$D$850,3,FALSE)</f>
        <v xml:space="preserve">SUESCA                                            </v>
      </c>
      <c r="D145" s="46">
        <f>IFERROR(VLOOKUP(B145,'GASTOS 2014'!$A$9:$E$818,4,FALSE),0)</f>
        <v>17017.400000000001</v>
      </c>
      <c r="E145" s="46">
        <f>IFERROR(VLOOKUP(B145,'GASTOS 2015'!$A$9:$D$850,4,FALSE),0)</f>
        <v>57549.03</v>
      </c>
      <c r="F145" s="46">
        <f t="shared" si="6"/>
        <v>40531.629999999997</v>
      </c>
      <c r="G145" s="47">
        <f t="shared" si="7"/>
        <v>2.3817757119183889</v>
      </c>
    </row>
    <row r="146" spans="2:7" hidden="1" outlineLevel="1" x14ac:dyDescent="0.25">
      <c r="B146" s="29">
        <f>IF('GASTOS 2015'!B141=1,'GASTOS 2015'!A141,0)</f>
        <v>102041</v>
      </c>
      <c r="C146" s="30" t="str">
        <f>VLOOKUP(B146,'GASTOS 2015'!$A$9:$D$850,3,FALSE)</f>
        <v xml:space="preserve">GUAYATA                                           </v>
      </c>
      <c r="D146" s="31">
        <f>IFERROR(VLOOKUP(B146,'GASTOS 2014'!$A$9:$E$818,4,FALSE),0)</f>
        <v>38271.61</v>
      </c>
      <c r="E146" s="31">
        <f>IFERROR(VLOOKUP(B146,'GASTOS 2015'!$A$9:$D$850,4,FALSE),0)</f>
        <v>57117.07</v>
      </c>
      <c r="F146" s="31">
        <f t="shared" si="6"/>
        <v>18845.46</v>
      </c>
      <c r="G146" s="32">
        <f t="shared" si="7"/>
        <v>0.49241356713239925</v>
      </c>
    </row>
    <row r="147" spans="2:7" hidden="1" outlineLevel="1" x14ac:dyDescent="0.25">
      <c r="B147" s="24">
        <f>IF('GASTOS 2015'!B142=1,'GASTOS 2015'!A142,0)</f>
        <v>102116</v>
      </c>
      <c r="C147" s="25" t="str">
        <f>VLOOKUP(B147,'GASTOS 2015'!$A$9:$D$850,3,FALSE)</f>
        <v xml:space="preserve">TUTA                                              </v>
      </c>
      <c r="D147" s="46">
        <f>IFERROR(VLOOKUP(B147,'GASTOS 2014'!$A$9:$E$818,4,FALSE),0)</f>
        <v>25738.83</v>
      </c>
      <c r="E147" s="46">
        <f>IFERROR(VLOOKUP(B147,'GASTOS 2015'!$A$9:$D$850,4,FALSE),0)</f>
        <v>56507.770000000004</v>
      </c>
      <c r="F147" s="46">
        <f t="shared" si="6"/>
        <v>30768.940000000002</v>
      </c>
      <c r="G147" s="47">
        <f t="shared" si="7"/>
        <v>1.1954288520496075</v>
      </c>
    </row>
    <row r="148" spans="2:7" hidden="1" outlineLevel="1" x14ac:dyDescent="0.25">
      <c r="B148" s="29">
        <f>IF('GASTOS 2015'!B143=1,'GASTOS 2015'!A143,0)</f>
        <v>101055</v>
      </c>
      <c r="C148" s="30" t="str">
        <f>VLOOKUP(B148,'GASTOS 2015'!$A$9:$D$850,3,FALSE)</f>
        <v xml:space="preserve">BOJACA                                            </v>
      </c>
      <c r="D148" s="31">
        <f>IFERROR(VLOOKUP(B148,'GASTOS 2014'!$A$9:$E$818,4,FALSE),0)</f>
        <v>38680</v>
      </c>
      <c r="E148" s="31">
        <f>IFERROR(VLOOKUP(B148,'GASTOS 2015'!$A$9:$D$850,4,FALSE),0)</f>
        <v>55951</v>
      </c>
      <c r="F148" s="31">
        <f t="shared" si="6"/>
        <v>17271</v>
      </c>
      <c r="G148" s="32">
        <f t="shared" si="7"/>
        <v>0.44650982419855212</v>
      </c>
    </row>
    <row r="149" spans="2:7" hidden="1" outlineLevel="1" x14ac:dyDescent="0.25">
      <c r="B149" s="24">
        <f>IF('GASTOS 2015'!B144=1,'GASTOS 2015'!A144,0)</f>
        <v>101080</v>
      </c>
      <c r="C149" s="25" t="str">
        <f>VLOOKUP(B149,'GASTOS 2015'!$A$9:$D$850,3,FALSE)</f>
        <v xml:space="preserve">GACHANCIPA                                        </v>
      </c>
      <c r="D149" s="46">
        <f>IFERROR(VLOOKUP(B149,'GASTOS 2014'!$A$9:$E$818,4,FALSE),0)</f>
        <v>84300</v>
      </c>
      <c r="E149" s="46">
        <f>IFERROR(VLOOKUP(B149,'GASTOS 2015'!$A$9:$D$850,4,FALSE),0)</f>
        <v>55459</v>
      </c>
      <c r="F149" s="46">
        <f t="shared" si="6"/>
        <v>-28841</v>
      </c>
      <c r="G149" s="47">
        <f t="shared" si="7"/>
        <v>-0.34212336892052198</v>
      </c>
    </row>
    <row r="150" spans="2:7" hidden="1" outlineLevel="1" x14ac:dyDescent="0.25">
      <c r="B150" s="29">
        <f>IF('GASTOS 2015'!B145=1,'GASTOS 2015'!A145,0)</f>
        <v>101144</v>
      </c>
      <c r="C150" s="30" t="str">
        <f>VLOOKUP(B150,'GASTOS 2015'!$A$9:$D$850,3,FALSE)</f>
        <v xml:space="preserve">TOCAIMA                                           </v>
      </c>
      <c r="D150" s="31">
        <f>IFERROR(VLOOKUP(B150,'GASTOS 2014'!$A$9:$E$818,4,FALSE),0)</f>
        <v>75400</v>
      </c>
      <c r="E150" s="31">
        <f>IFERROR(VLOOKUP(B150,'GASTOS 2015'!$A$9:$D$850,4,FALSE),0)</f>
        <v>55065</v>
      </c>
      <c r="F150" s="31">
        <f t="shared" si="6"/>
        <v>-20335</v>
      </c>
      <c r="G150" s="32">
        <f t="shared" si="7"/>
        <v>-0.26969496021220163</v>
      </c>
    </row>
    <row r="151" spans="2:7" hidden="1" outlineLevel="1" x14ac:dyDescent="0.25">
      <c r="B151" s="24">
        <f>IF('GASTOS 2015'!B146=1,'GASTOS 2015'!A146,0)</f>
        <v>102021</v>
      </c>
      <c r="C151" s="25" t="str">
        <f>VLOOKUP(B151,'GASTOS 2015'!$A$9:$D$850,3,FALSE)</f>
        <v xml:space="preserve">CHITARAQUE                                        </v>
      </c>
      <c r="D151" s="46">
        <f>IFERROR(VLOOKUP(B151,'GASTOS 2014'!$A$9:$E$818,4,FALSE),0)</f>
        <v>44501.4</v>
      </c>
      <c r="E151" s="46">
        <f>IFERROR(VLOOKUP(B151,'GASTOS 2015'!$A$9:$D$850,4,FALSE),0)</f>
        <v>54513.65</v>
      </c>
      <c r="F151" s="46">
        <f t="shared" si="6"/>
        <v>10012.25</v>
      </c>
      <c r="G151" s="47">
        <f t="shared" si="7"/>
        <v>0.22498730377021836</v>
      </c>
    </row>
    <row r="152" spans="2:7" hidden="1" outlineLevel="1" x14ac:dyDescent="0.25">
      <c r="B152" s="29">
        <f>IF('GASTOS 2015'!B147=1,'GASTOS 2015'!A147,0)</f>
        <v>101058</v>
      </c>
      <c r="C152" s="30" t="str">
        <f>VLOOKUP(B152,'GASTOS 2015'!$A$9:$D$850,3,FALSE)</f>
        <v xml:space="preserve">CACHIPAY                                          </v>
      </c>
      <c r="D152" s="31">
        <f>IFERROR(VLOOKUP(B152,'GASTOS 2014'!$A$9:$E$818,4,FALSE),0)</f>
        <v>16560.260000000002</v>
      </c>
      <c r="E152" s="31">
        <f>IFERROR(VLOOKUP(B152,'GASTOS 2015'!$A$9:$D$850,4,FALSE),0)</f>
        <v>54455</v>
      </c>
      <c r="F152" s="31">
        <f t="shared" si="6"/>
        <v>37894.74</v>
      </c>
      <c r="G152" s="32">
        <f t="shared" si="7"/>
        <v>2.2882937828270808</v>
      </c>
    </row>
    <row r="153" spans="2:7" hidden="1" outlineLevel="1" x14ac:dyDescent="0.25">
      <c r="B153" s="24">
        <f>IF('GASTOS 2015'!B148=1,'GASTOS 2015'!A148,0)</f>
        <v>102119</v>
      </c>
      <c r="C153" s="25" t="str">
        <f>VLOOKUP(B153,'GASTOS 2015'!$A$9:$D$850,3,FALSE)</f>
        <v xml:space="preserve">VENTAQUEMADA                                      </v>
      </c>
      <c r="D153" s="46">
        <f>IFERROR(VLOOKUP(B153,'GASTOS 2014'!$A$9:$E$818,4,FALSE),0)</f>
        <v>25199.4</v>
      </c>
      <c r="E153" s="46">
        <f>IFERROR(VLOOKUP(B153,'GASTOS 2015'!$A$9:$D$850,4,FALSE),0)</f>
        <v>54425.74</v>
      </c>
      <c r="F153" s="46">
        <f t="shared" si="6"/>
        <v>29226.339999999997</v>
      </c>
      <c r="G153" s="47">
        <f t="shared" si="7"/>
        <v>1.1598030111828059</v>
      </c>
    </row>
    <row r="154" spans="2:7" hidden="1" outlineLevel="1" x14ac:dyDescent="0.25">
      <c r="B154" s="29">
        <f>IF('GASTOS 2015'!B149=1,'GASTOS 2015'!A149,0)</f>
        <v>102069</v>
      </c>
      <c r="C154" s="30" t="str">
        <f>VLOOKUP(B154,'GASTOS 2015'!$A$9:$D$850,3,FALSE)</f>
        <v xml:space="preserve">PAZ DEL RIO                                       </v>
      </c>
      <c r="D154" s="31">
        <f>IFERROR(VLOOKUP(B154,'GASTOS 2014'!$A$9:$E$818,4,FALSE),0)</f>
        <v>32785.360000000001</v>
      </c>
      <c r="E154" s="31">
        <f>IFERROR(VLOOKUP(B154,'GASTOS 2015'!$A$9:$D$850,4,FALSE),0)</f>
        <v>53326.6</v>
      </c>
      <c r="F154" s="31">
        <f t="shared" si="6"/>
        <v>20541.239999999998</v>
      </c>
      <c r="G154" s="32">
        <f t="shared" si="7"/>
        <v>0.6265369664996816</v>
      </c>
    </row>
    <row r="155" spans="2:7" hidden="1" outlineLevel="1" x14ac:dyDescent="0.25">
      <c r="B155" s="24">
        <f>IF('GASTOS 2015'!B150=1,'GASTOS 2015'!A150,0)</f>
        <v>102087</v>
      </c>
      <c r="C155" s="25" t="str">
        <f>VLOOKUP(B155,'GASTOS 2015'!$A$9:$D$850,3,FALSE)</f>
        <v xml:space="preserve">SANTA ROSA DE VITERBO                             </v>
      </c>
      <c r="D155" s="46">
        <f>IFERROR(VLOOKUP(B155,'GASTOS 2014'!$A$9:$E$818,4,FALSE),0)</f>
        <v>106131.79000000001</v>
      </c>
      <c r="E155" s="46">
        <f>IFERROR(VLOOKUP(B155,'GASTOS 2015'!$A$9:$D$850,4,FALSE),0)</f>
        <v>52993.08</v>
      </c>
      <c r="F155" s="46">
        <f t="shared" si="6"/>
        <v>-53138.710000000006</v>
      </c>
      <c r="G155" s="47">
        <f t="shared" si="7"/>
        <v>-0.50068608095651645</v>
      </c>
    </row>
    <row r="156" spans="2:7" hidden="1" outlineLevel="1" x14ac:dyDescent="0.25">
      <c r="B156" s="29">
        <f>IF('GASTOS 2015'!B151=1,'GASTOS 2015'!A151,0)</f>
        <v>132009</v>
      </c>
      <c r="C156" s="30" t="str">
        <f>VLOOKUP(B156,'GASTOS 2015'!$A$9:$D$850,3,FALSE)</f>
        <v xml:space="preserve">OROCUE                                            </v>
      </c>
      <c r="D156" s="31">
        <f>IFERROR(VLOOKUP(B156,'GASTOS 2014'!$A$9:$E$818,4,FALSE),0)</f>
        <v>64850.34</v>
      </c>
      <c r="E156" s="31">
        <f>IFERROR(VLOOKUP(B156,'GASTOS 2015'!$A$9:$D$850,4,FALSE),0)</f>
        <v>52195.61</v>
      </c>
      <c r="F156" s="31">
        <f t="shared" si="6"/>
        <v>-12654.729999999996</v>
      </c>
      <c r="G156" s="32">
        <f t="shared" si="7"/>
        <v>-0.19513745032022956</v>
      </c>
    </row>
    <row r="157" spans="2:7" hidden="1" outlineLevel="1" x14ac:dyDescent="0.25">
      <c r="B157" s="24">
        <f>IF('GASTOS 2015'!B152=1,'GASTOS 2015'!A152,0)</f>
        <v>101048</v>
      </c>
      <c r="C157" s="25" t="str">
        <f>VLOOKUP(B157,'GASTOS 2015'!$A$9:$D$850,3,FALSE)</f>
        <v xml:space="preserve">ALBAN                                             </v>
      </c>
      <c r="D157" s="46">
        <f>IFERROR(VLOOKUP(B157,'GASTOS 2014'!$A$9:$E$818,4,FALSE),0)</f>
        <v>42605</v>
      </c>
      <c r="E157" s="46">
        <f>IFERROR(VLOOKUP(B157,'GASTOS 2015'!$A$9:$D$850,4,FALSE),0)</f>
        <v>52053.18</v>
      </c>
      <c r="F157" s="46">
        <f t="shared" si="6"/>
        <v>9448.18</v>
      </c>
      <c r="G157" s="47">
        <f t="shared" si="7"/>
        <v>0.22176223447952115</v>
      </c>
    </row>
    <row r="158" spans="2:7" hidden="1" outlineLevel="1" x14ac:dyDescent="0.25">
      <c r="B158" s="29">
        <f>IF('GASTOS 2015'!B153=1,'GASTOS 2015'!A153,0)</f>
        <v>103008</v>
      </c>
      <c r="C158" s="30" t="str">
        <f>VLOOKUP(B158,'GASTOS 2015'!$A$9:$D$850,3,FALSE)</f>
        <v xml:space="preserve">EL CASTILLO                                       </v>
      </c>
      <c r="D158" s="31">
        <f>IFERROR(VLOOKUP(B158,'GASTOS 2014'!$A$9:$E$818,4,FALSE),0)</f>
        <v>30091.75</v>
      </c>
      <c r="E158" s="31">
        <f>IFERROR(VLOOKUP(B158,'GASTOS 2015'!$A$9:$D$850,4,FALSE),0)</f>
        <v>51432.31</v>
      </c>
      <c r="F158" s="31">
        <f t="shared" si="6"/>
        <v>21340.559999999998</v>
      </c>
      <c r="G158" s="32">
        <f t="shared" si="7"/>
        <v>0.70918308174167333</v>
      </c>
    </row>
    <row r="159" spans="2:7" hidden="1" outlineLevel="1" x14ac:dyDescent="0.25">
      <c r="B159" s="24">
        <f>IF('GASTOS 2015'!B154=1,'GASTOS 2015'!A154,0)</f>
        <v>101065</v>
      </c>
      <c r="C159" s="25" t="str">
        <f>VLOOKUP(B159,'GASTOS 2015'!$A$9:$D$850,3,FALSE)</f>
        <v xml:space="preserve">CHIPAQUE                                          </v>
      </c>
      <c r="D159" s="46">
        <f>IFERROR(VLOOKUP(B159,'GASTOS 2014'!$A$9:$E$818,4,FALSE),0)</f>
        <v>12600</v>
      </c>
      <c r="E159" s="46">
        <f>IFERROR(VLOOKUP(B159,'GASTOS 2015'!$A$9:$D$850,4,FALSE),0)</f>
        <v>51306</v>
      </c>
      <c r="F159" s="46">
        <f t="shared" si="6"/>
        <v>38706</v>
      </c>
      <c r="G159" s="47">
        <f t="shared" si="7"/>
        <v>3.0719047619047615</v>
      </c>
    </row>
    <row r="160" spans="2:7" hidden="1" outlineLevel="1" x14ac:dyDescent="0.25">
      <c r="B160" s="29">
        <f>IF('GASTOS 2015'!B155=1,'GASTOS 2015'!A155,0)</f>
        <v>102015</v>
      </c>
      <c r="C160" s="30" t="str">
        <f>VLOOKUP(B160,'GASTOS 2015'!$A$9:$D$850,3,FALSE)</f>
        <v xml:space="preserve">CERINZA                                           </v>
      </c>
      <c r="D160" s="31">
        <f>IFERROR(VLOOKUP(B160,'GASTOS 2014'!$A$9:$E$818,4,FALSE),0)</f>
        <v>15000</v>
      </c>
      <c r="E160" s="31">
        <f>IFERROR(VLOOKUP(B160,'GASTOS 2015'!$A$9:$D$850,4,FALSE),0)</f>
        <v>48551</v>
      </c>
      <c r="F160" s="31">
        <f t="shared" si="6"/>
        <v>33551</v>
      </c>
      <c r="G160" s="32">
        <f t="shared" si="7"/>
        <v>2.2367333333333335</v>
      </c>
    </row>
    <row r="161" spans="2:7" hidden="1" outlineLevel="1" x14ac:dyDescent="0.25">
      <c r="B161" s="24">
        <f>IF('GASTOS 2015'!B156=1,'GASTOS 2015'!A156,0)</f>
        <v>101052</v>
      </c>
      <c r="C161" s="25" t="str">
        <f>VLOOKUP(B161,'GASTOS 2015'!$A$9:$D$850,3,FALSE)</f>
        <v xml:space="preserve">ARBELAEZ                                          </v>
      </c>
      <c r="D161" s="46">
        <f>IFERROR(VLOOKUP(B161,'GASTOS 2014'!$A$9:$E$818,4,FALSE),0)</f>
        <v>66858.850000000006</v>
      </c>
      <c r="E161" s="46">
        <f>IFERROR(VLOOKUP(B161,'GASTOS 2015'!$A$9:$D$850,4,FALSE),0)</f>
        <v>47213.06</v>
      </c>
      <c r="F161" s="46">
        <f t="shared" si="6"/>
        <v>-19645.790000000008</v>
      </c>
      <c r="G161" s="47">
        <f t="shared" si="7"/>
        <v>-0.29383978336450611</v>
      </c>
    </row>
    <row r="162" spans="2:7" hidden="1" outlineLevel="1" x14ac:dyDescent="0.25">
      <c r="B162" s="29">
        <f>IF('GASTOS 2015'!B157=1,'GASTOS 2015'!A157,0)</f>
        <v>102052</v>
      </c>
      <c r="C162" s="30" t="str">
        <f>VLOOKUP(B162,'GASTOS 2015'!$A$9:$D$850,3,FALSE)</f>
        <v xml:space="preserve">MIRAFLORES                                        </v>
      </c>
      <c r="D162" s="31">
        <f>IFERROR(VLOOKUP(B162,'GASTOS 2014'!$A$9:$E$818,4,FALSE),0)</f>
        <v>82226</v>
      </c>
      <c r="E162" s="31">
        <f>IFERROR(VLOOKUP(B162,'GASTOS 2015'!$A$9:$D$850,4,FALSE),0)</f>
        <v>46975</v>
      </c>
      <c r="F162" s="31">
        <f t="shared" si="6"/>
        <v>-35251</v>
      </c>
      <c r="G162" s="32">
        <f t="shared" si="7"/>
        <v>-0.42870868095249681</v>
      </c>
    </row>
    <row r="163" spans="2:7" hidden="1" outlineLevel="1" x14ac:dyDescent="0.25">
      <c r="B163" s="24">
        <f>IF('GASTOS 2015'!B158=1,'GASTOS 2015'!A158,0)</f>
        <v>102023</v>
      </c>
      <c r="C163" s="25" t="str">
        <f>VLOOKUP(B163,'GASTOS 2015'!$A$9:$D$850,3,FALSE)</f>
        <v xml:space="preserve">CIENAGA                                           </v>
      </c>
      <c r="D163" s="46">
        <f>IFERROR(VLOOKUP(B163,'GASTOS 2014'!$A$9:$E$818,4,FALSE),0)</f>
        <v>6000</v>
      </c>
      <c r="E163" s="46">
        <f>IFERROR(VLOOKUP(B163,'GASTOS 2015'!$A$9:$D$850,4,FALSE),0)</f>
        <v>46730</v>
      </c>
      <c r="F163" s="46">
        <f t="shared" si="6"/>
        <v>40730</v>
      </c>
      <c r="G163" s="47">
        <f t="shared" si="7"/>
        <v>6.7883333333333331</v>
      </c>
    </row>
    <row r="164" spans="2:7" hidden="1" outlineLevel="1" x14ac:dyDescent="0.25">
      <c r="B164" s="29">
        <f>IF('GASTOS 2015'!B159=1,'GASTOS 2015'!A159,0)</f>
        <v>101105</v>
      </c>
      <c r="C164" s="30" t="str">
        <f>VLOOKUP(B164,'GASTOS 2015'!$A$9:$D$850,3,FALSE)</f>
        <v xml:space="preserve">NARIÐO                                            </v>
      </c>
      <c r="D164" s="31">
        <f>IFERROR(VLOOKUP(B164,'GASTOS 2014'!$A$9:$E$818,4,FALSE),0)</f>
        <v>8000</v>
      </c>
      <c r="E164" s="31">
        <f>IFERROR(VLOOKUP(B164,'GASTOS 2015'!$A$9:$D$850,4,FALSE),0)</f>
        <v>45691</v>
      </c>
      <c r="F164" s="31">
        <f t="shared" si="6"/>
        <v>37691</v>
      </c>
      <c r="G164" s="32">
        <f t="shared" si="7"/>
        <v>4.7113750000000003</v>
      </c>
    </row>
    <row r="165" spans="2:7" hidden="1" outlineLevel="1" x14ac:dyDescent="0.25">
      <c r="B165" s="24">
        <f>IF('GASTOS 2015'!B160=1,'GASTOS 2015'!A160,0)</f>
        <v>102092</v>
      </c>
      <c r="C165" s="25" t="str">
        <f>VLOOKUP(B165,'GASTOS 2015'!$A$9:$D$850,3,FALSE)</f>
        <v xml:space="preserve">SIACHOQUE                                         </v>
      </c>
      <c r="D165" s="46">
        <f>IFERROR(VLOOKUP(B165,'GASTOS 2014'!$A$9:$E$818,4,FALSE),0)</f>
        <v>18000</v>
      </c>
      <c r="E165" s="46">
        <f>IFERROR(VLOOKUP(B165,'GASTOS 2015'!$A$9:$D$850,4,FALSE),0)</f>
        <v>44445</v>
      </c>
      <c r="F165" s="46">
        <f t="shared" si="6"/>
        <v>26445</v>
      </c>
      <c r="G165" s="47">
        <f t="shared" si="7"/>
        <v>1.4691666666666667</v>
      </c>
    </row>
    <row r="166" spans="2:7" hidden="1" outlineLevel="1" x14ac:dyDescent="0.25">
      <c r="B166" s="29">
        <f>IF('GASTOS 2015'!B161=1,'GASTOS 2015'!A161,0)</f>
        <v>102054</v>
      </c>
      <c r="C166" s="30" t="str">
        <f>VLOOKUP(B166,'GASTOS 2015'!$A$9:$D$850,3,FALSE)</f>
        <v xml:space="preserve">MONGUI                                            </v>
      </c>
      <c r="D166" s="31">
        <f>IFERROR(VLOOKUP(B166,'GASTOS 2014'!$A$9:$E$818,4,FALSE),0)</f>
        <v>0</v>
      </c>
      <c r="E166" s="31">
        <f>IFERROR(VLOOKUP(B166,'GASTOS 2015'!$A$9:$D$850,4,FALSE),0)</f>
        <v>43448</v>
      </c>
      <c r="F166" s="31">
        <f t="shared" si="6"/>
        <v>43448</v>
      </c>
      <c r="G166" s="32">
        <f t="shared" si="7"/>
        <v>1</v>
      </c>
    </row>
    <row r="167" spans="2:7" hidden="1" outlineLevel="1" x14ac:dyDescent="0.25">
      <c r="B167" s="24">
        <f>IF('GASTOS 2015'!B162=1,'GASTOS 2015'!A162,0)</f>
        <v>101122</v>
      </c>
      <c r="C167" s="25" t="str">
        <f>VLOOKUP(B167,'GASTOS 2015'!$A$9:$D$850,3,FALSE)</f>
        <v xml:space="preserve">SAN BERNARDO                                      </v>
      </c>
      <c r="D167" s="46">
        <f>IFERROR(VLOOKUP(B167,'GASTOS 2014'!$A$9:$E$818,4,FALSE),0)</f>
        <v>40039.149999999994</v>
      </c>
      <c r="E167" s="46">
        <f>IFERROR(VLOOKUP(B167,'GASTOS 2015'!$A$9:$D$850,4,FALSE),0)</f>
        <v>43389.84</v>
      </c>
      <c r="F167" s="46">
        <f t="shared" si="6"/>
        <v>3350.6900000000023</v>
      </c>
      <c r="G167" s="47">
        <f t="shared" si="7"/>
        <v>8.3685342970567733E-2</v>
      </c>
    </row>
    <row r="168" spans="2:7" hidden="1" outlineLevel="1" x14ac:dyDescent="0.25">
      <c r="B168" s="29">
        <f>IF('GASTOS 2015'!B163=1,'GASTOS 2015'!A163,0)</f>
        <v>101109</v>
      </c>
      <c r="C168" s="30" t="str">
        <f>VLOOKUP(B168,'GASTOS 2015'!$A$9:$D$850,3,FALSE)</f>
        <v xml:space="preserve">NOCAIMA                                           </v>
      </c>
      <c r="D168" s="31">
        <f>IFERROR(VLOOKUP(B168,'GASTOS 2014'!$A$9:$E$818,4,FALSE),0)</f>
        <v>744411.44</v>
      </c>
      <c r="E168" s="31">
        <f>IFERROR(VLOOKUP(B168,'GASTOS 2015'!$A$9:$D$850,4,FALSE),0)</f>
        <v>43145</v>
      </c>
      <c r="F168" s="31">
        <f t="shared" si="6"/>
        <v>-701266.44</v>
      </c>
      <c r="G168" s="32">
        <f t="shared" si="7"/>
        <v>-0.94204146029781599</v>
      </c>
    </row>
    <row r="169" spans="2:7" hidden="1" outlineLevel="1" x14ac:dyDescent="0.25">
      <c r="B169" s="24">
        <f>IF('GASTOS 2015'!B164=1,'GASTOS 2015'!A164,0)</f>
        <v>101089</v>
      </c>
      <c r="C169" s="25" t="str">
        <f>VLOOKUP(B169,'GASTOS 2015'!$A$9:$D$850,3,FALSE)</f>
        <v xml:space="preserve">GUAYABAL DE S.                                    </v>
      </c>
      <c r="D169" s="46">
        <f>IFERROR(VLOOKUP(B169,'GASTOS 2014'!$A$9:$E$818,4,FALSE),0)</f>
        <v>0</v>
      </c>
      <c r="E169" s="46">
        <f>IFERROR(VLOOKUP(B169,'GASTOS 2015'!$A$9:$D$850,4,FALSE),0)</f>
        <v>41268</v>
      </c>
      <c r="F169" s="46">
        <f t="shared" si="6"/>
        <v>41268</v>
      </c>
      <c r="G169" s="47">
        <f t="shared" si="7"/>
        <v>1</v>
      </c>
    </row>
    <row r="170" spans="2:7" hidden="1" outlineLevel="1" x14ac:dyDescent="0.25">
      <c r="B170" s="29">
        <f>IF('GASTOS 2015'!B165=1,'GASTOS 2015'!A165,0)</f>
        <v>103003</v>
      </c>
      <c r="C170" s="30" t="str">
        <f>VLOOKUP(B170,'GASTOS 2015'!$A$9:$D$850,3,FALSE)</f>
        <v xml:space="preserve">CABUYERO                                          </v>
      </c>
      <c r="D170" s="31">
        <f>IFERROR(VLOOKUP(B170,'GASTOS 2014'!$A$9:$E$818,4,FALSE),0)</f>
        <v>24913.34</v>
      </c>
      <c r="E170" s="31">
        <f>IFERROR(VLOOKUP(B170,'GASTOS 2015'!$A$9:$D$850,4,FALSE),0)</f>
        <v>40874.83</v>
      </c>
      <c r="F170" s="31">
        <f t="shared" si="6"/>
        <v>15961.490000000002</v>
      </c>
      <c r="G170" s="32">
        <f t="shared" si="7"/>
        <v>0.64068045472827007</v>
      </c>
    </row>
    <row r="171" spans="2:7" hidden="1" outlineLevel="1" x14ac:dyDescent="0.25">
      <c r="B171" s="24">
        <f>IF('GASTOS 2015'!B166=1,'GASTOS 2015'!A166,0)</f>
        <v>102077</v>
      </c>
      <c r="C171" s="25" t="str">
        <f>VLOOKUP(B171,'GASTOS 2015'!$A$9:$D$850,3,FALSE)</f>
        <v xml:space="preserve">SABOYA                                            </v>
      </c>
      <c r="D171" s="46">
        <f>IFERROR(VLOOKUP(B171,'GASTOS 2014'!$A$9:$E$818,4,FALSE),0)</f>
        <v>438824.85</v>
      </c>
      <c r="E171" s="46">
        <f>IFERROR(VLOOKUP(B171,'GASTOS 2015'!$A$9:$D$850,4,FALSE),0)</f>
        <v>40697.19</v>
      </c>
      <c r="F171" s="46">
        <f t="shared" si="6"/>
        <v>-398127.66</v>
      </c>
      <c r="G171" s="47">
        <f t="shared" si="7"/>
        <v>-0.90725869330326214</v>
      </c>
    </row>
    <row r="172" spans="2:7" hidden="1" outlineLevel="1" x14ac:dyDescent="0.25">
      <c r="B172" s="29">
        <f>IF('GASTOS 2015'!B167=1,'GASTOS 2015'!A167,0)</f>
        <v>102081</v>
      </c>
      <c r="C172" s="30" t="str">
        <f>VLOOKUP(B172,'GASTOS 2015'!$A$9:$D$850,3,FALSE)</f>
        <v xml:space="preserve">SAN JOSE DE PARE                                  </v>
      </c>
      <c r="D172" s="31">
        <f>IFERROR(VLOOKUP(B172,'GASTOS 2014'!$A$9:$E$818,4,FALSE),0)</f>
        <v>26705.97</v>
      </c>
      <c r="E172" s="31">
        <f>IFERROR(VLOOKUP(B172,'GASTOS 2015'!$A$9:$D$850,4,FALSE),0)</f>
        <v>40255.33</v>
      </c>
      <c r="F172" s="31">
        <f t="shared" si="6"/>
        <v>13549.36</v>
      </c>
      <c r="G172" s="32">
        <f t="shared" si="7"/>
        <v>0.50735322476584832</v>
      </c>
    </row>
    <row r="173" spans="2:7" hidden="1" outlineLevel="1" x14ac:dyDescent="0.25">
      <c r="B173" s="24">
        <f>IF('GASTOS 2015'!B168=1,'GASTOS 2015'!A168,0)</f>
        <v>102070</v>
      </c>
      <c r="C173" s="25" t="str">
        <f>VLOOKUP(B173,'GASTOS 2015'!$A$9:$D$850,3,FALSE)</f>
        <v xml:space="preserve">PESCA                                             </v>
      </c>
      <c r="D173" s="46">
        <f>IFERROR(VLOOKUP(B173,'GASTOS 2014'!$A$9:$E$818,4,FALSE),0)</f>
        <v>23190.58</v>
      </c>
      <c r="E173" s="46">
        <f>IFERROR(VLOOKUP(B173,'GASTOS 2015'!$A$9:$D$850,4,FALSE),0)</f>
        <v>39021.96</v>
      </c>
      <c r="F173" s="46">
        <f t="shared" si="6"/>
        <v>15831.379999999997</v>
      </c>
      <c r="G173" s="47">
        <f t="shared" si="7"/>
        <v>0.68266425419286603</v>
      </c>
    </row>
    <row r="174" spans="2:7" hidden="1" outlineLevel="1" x14ac:dyDescent="0.25">
      <c r="B174" s="29">
        <f>IF('GASTOS 2015'!B169=1,'GASTOS 2015'!A169,0)</f>
        <v>102016</v>
      </c>
      <c r="C174" s="30" t="str">
        <f>VLOOKUP(B174,'GASTOS 2015'!$A$9:$D$850,3,FALSE)</f>
        <v xml:space="preserve">CHINAVITA                                         </v>
      </c>
      <c r="D174" s="31">
        <f>IFERROR(VLOOKUP(B174,'GASTOS 2014'!$A$9:$E$818,4,FALSE),0)</f>
        <v>34136.300000000003</v>
      </c>
      <c r="E174" s="31">
        <f>IFERROR(VLOOKUP(B174,'GASTOS 2015'!$A$9:$D$850,4,FALSE),0)</f>
        <v>36252.74</v>
      </c>
      <c r="F174" s="31">
        <f t="shared" si="6"/>
        <v>2116.4399999999951</v>
      </c>
      <c r="G174" s="32">
        <f t="shared" si="7"/>
        <v>6.1999689480113362E-2</v>
      </c>
    </row>
    <row r="175" spans="2:7" hidden="1" outlineLevel="1" x14ac:dyDescent="0.25">
      <c r="B175" s="24">
        <f>IF('GASTOS 2015'!B170=1,'GASTOS 2015'!A170,0)</f>
        <v>101153</v>
      </c>
      <c r="C175" s="25" t="str">
        <f>VLOOKUP(B175,'GASTOS 2015'!$A$9:$D$850,3,FALSE)</f>
        <v xml:space="preserve">VERGARA                                           </v>
      </c>
      <c r="D175" s="46">
        <f>IFERROR(VLOOKUP(B175,'GASTOS 2014'!$A$9:$E$818,4,FALSE),0)</f>
        <v>55451.01</v>
      </c>
      <c r="E175" s="46">
        <f>IFERROR(VLOOKUP(B175,'GASTOS 2015'!$A$9:$D$850,4,FALSE),0)</f>
        <v>36107.380000000005</v>
      </c>
      <c r="F175" s="46">
        <f t="shared" si="6"/>
        <v>-19343.629999999997</v>
      </c>
      <c r="G175" s="47">
        <f t="shared" si="7"/>
        <v>-0.34884179747131738</v>
      </c>
    </row>
    <row r="176" spans="2:7" hidden="1" outlineLevel="1" x14ac:dyDescent="0.25">
      <c r="B176" s="29">
        <f>IF('GASTOS 2015'!B171=1,'GASTOS 2015'!A171,0)</f>
        <v>101115</v>
      </c>
      <c r="C176" s="30" t="str">
        <f>VLOOKUP(B176,'GASTOS 2015'!$A$9:$D$850,3,FALSE)</f>
        <v xml:space="preserve">PUERTO SALGAR                                     </v>
      </c>
      <c r="D176" s="31">
        <f>IFERROR(VLOOKUP(B176,'GASTOS 2014'!$A$9:$E$818,4,FALSE),0)</f>
        <v>0</v>
      </c>
      <c r="E176" s="31">
        <f>IFERROR(VLOOKUP(B176,'GASTOS 2015'!$A$9:$D$850,4,FALSE),0)</f>
        <v>35551</v>
      </c>
      <c r="F176" s="31">
        <f t="shared" si="6"/>
        <v>35551</v>
      </c>
      <c r="G176" s="32">
        <f t="shared" si="7"/>
        <v>1</v>
      </c>
    </row>
    <row r="177" spans="2:7" hidden="1" outlineLevel="1" x14ac:dyDescent="0.25">
      <c r="B177" s="24">
        <f>IF('GASTOS 2015'!B172=1,'GASTOS 2015'!A172,0)</f>
        <v>102043</v>
      </c>
      <c r="C177" s="25" t="str">
        <f>VLOOKUP(B177,'GASTOS 2015'!$A$9:$D$850,3,FALSE)</f>
        <v xml:space="preserve">IZA                                               </v>
      </c>
      <c r="D177" s="46">
        <f>IFERROR(VLOOKUP(B177,'GASTOS 2014'!$A$9:$E$818,4,FALSE),0)</f>
        <v>1302.6600000000001</v>
      </c>
      <c r="E177" s="46">
        <f>IFERROR(VLOOKUP(B177,'GASTOS 2015'!$A$9:$D$850,4,FALSE),0)</f>
        <v>33915.5</v>
      </c>
      <c r="F177" s="46">
        <f t="shared" si="6"/>
        <v>32612.84</v>
      </c>
      <c r="G177" s="47">
        <f t="shared" si="7"/>
        <v>25.035573365267989</v>
      </c>
    </row>
    <row r="178" spans="2:7" hidden="1" outlineLevel="1" x14ac:dyDescent="0.25">
      <c r="B178" s="29">
        <f>IF('GASTOS 2015'!B173=1,'GASTOS 2015'!A173,0)</f>
        <v>102110</v>
      </c>
      <c r="C178" s="30" t="str">
        <f>VLOOKUP(B178,'GASTOS 2015'!$A$9:$D$850,3,FALSE)</f>
        <v xml:space="preserve">TOCA                                              </v>
      </c>
      <c r="D178" s="31">
        <f>IFERROR(VLOOKUP(B178,'GASTOS 2014'!$A$9:$E$818,4,FALSE),0)</f>
        <v>14599.23</v>
      </c>
      <c r="E178" s="31">
        <f>IFERROR(VLOOKUP(B178,'GASTOS 2015'!$A$9:$D$850,4,FALSE),0)</f>
        <v>32497.260000000002</v>
      </c>
      <c r="F178" s="31">
        <f t="shared" si="6"/>
        <v>17898.030000000002</v>
      </c>
      <c r="G178" s="32">
        <f t="shared" si="7"/>
        <v>1.2259571223961814</v>
      </c>
    </row>
    <row r="179" spans="2:7" hidden="1" outlineLevel="1" x14ac:dyDescent="0.25">
      <c r="B179" s="24">
        <f>IF('GASTOS 2015'!B174=1,'GASTOS 2015'!A174,0)</f>
        <v>102082</v>
      </c>
      <c r="C179" s="25" t="str">
        <f>VLOOKUP(B179,'GASTOS 2015'!$A$9:$D$850,3,FALSE)</f>
        <v xml:space="preserve">SAN LUIS DE GACENO                                </v>
      </c>
      <c r="D179" s="46">
        <f>IFERROR(VLOOKUP(B179,'GASTOS 2014'!$A$9:$E$818,4,FALSE),0)</f>
        <v>8000</v>
      </c>
      <c r="E179" s="46">
        <f>IFERROR(VLOOKUP(B179,'GASTOS 2015'!$A$9:$D$850,4,FALSE),0)</f>
        <v>31688.07</v>
      </c>
      <c r="F179" s="46">
        <f t="shared" si="6"/>
        <v>23688.07</v>
      </c>
      <c r="G179" s="47">
        <f t="shared" si="7"/>
        <v>2.96100875</v>
      </c>
    </row>
    <row r="180" spans="2:7" hidden="1" outlineLevel="1" x14ac:dyDescent="0.25">
      <c r="B180" s="29">
        <f>IF('GASTOS 2015'!B175=1,'GASTOS 2015'!A175,0)</f>
        <v>101174</v>
      </c>
      <c r="C180" s="30" t="str">
        <f>VLOOKUP(B180,'GASTOS 2015'!$A$9:$D$850,3,FALSE)</f>
        <v xml:space="preserve">EL ROSAL                                          </v>
      </c>
      <c r="D180" s="31">
        <f>IFERROR(VLOOKUP(B180,'GASTOS 2014'!$A$9:$E$818,4,FALSE),0)</f>
        <v>0</v>
      </c>
      <c r="E180" s="31">
        <f>IFERROR(VLOOKUP(B180,'GASTOS 2015'!$A$9:$D$850,4,FALSE),0)</f>
        <v>28250</v>
      </c>
      <c r="F180" s="31">
        <f t="shared" si="6"/>
        <v>28250</v>
      </c>
      <c r="G180" s="32">
        <f t="shared" si="7"/>
        <v>1</v>
      </c>
    </row>
    <row r="181" spans="2:7" hidden="1" outlineLevel="1" x14ac:dyDescent="0.25">
      <c r="B181" s="24">
        <f>IF('GASTOS 2015'!B176=1,'GASTOS 2015'!A176,0)</f>
        <v>102045</v>
      </c>
      <c r="C181" s="25" t="str">
        <f>VLOOKUP(B181,'GASTOS 2015'!$A$9:$D$850,3,FALSE)</f>
        <v xml:space="preserve">JERICO                                            </v>
      </c>
      <c r="D181" s="46">
        <f>IFERROR(VLOOKUP(B181,'GASTOS 2014'!$A$9:$E$818,4,FALSE),0)</f>
        <v>5176.13</v>
      </c>
      <c r="E181" s="46">
        <f>IFERROR(VLOOKUP(B181,'GASTOS 2015'!$A$9:$D$850,4,FALSE),0)</f>
        <v>28138.85</v>
      </c>
      <c r="F181" s="46">
        <f t="shared" si="6"/>
        <v>22962.719999999998</v>
      </c>
      <c r="G181" s="47">
        <f t="shared" si="7"/>
        <v>4.4362718865252608</v>
      </c>
    </row>
    <row r="182" spans="2:7" hidden="1" outlineLevel="1" x14ac:dyDescent="0.25">
      <c r="B182" s="29">
        <f>IF('GASTOS 2015'!B177=1,'GASTOS 2015'!A177,0)</f>
        <v>102044</v>
      </c>
      <c r="C182" s="30" t="str">
        <f>VLOOKUP(B182,'GASTOS 2015'!$A$9:$D$850,3,FALSE)</f>
        <v xml:space="preserve">JENESANO                                          </v>
      </c>
      <c r="D182" s="31">
        <f>IFERROR(VLOOKUP(B182,'GASTOS 2014'!$A$9:$E$818,4,FALSE),0)</f>
        <v>29718</v>
      </c>
      <c r="E182" s="31">
        <f>IFERROR(VLOOKUP(B182,'GASTOS 2015'!$A$9:$D$850,4,FALSE),0)</f>
        <v>28000</v>
      </c>
      <c r="F182" s="31">
        <f t="shared" si="6"/>
        <v>-1718</v>
      </c>
      <c r="G182" s="32">
        <f t="shared" si="7"/>
        <v>-5.7810081432128624E-2</v>
      </c>
    </row>
    <row r="183" spans="2:7" hidden="1" outlineLevel="1" x14ac:dyDescent="0.25">
      <c r="B183" s="24">
        <f>IF('GASTOS 2015'!B178=1,'GASTOS 2015'!A178,0)</f>
        <v>103022</v>
      </c>
      <c r="C183" s="25" t="str">
        <f>VLOOKUP(B183,'GASTOS 2015'!$A$9:$D$850,3,FALSE)</f>
        <v xml:space="preserve">SAN JUAN DE ARAMA                                 </v>
      </c>
      <c r="D183" s="46">
        <f>IFERROR(VLOOKUP(B183,'GASTOS 2014'!$A$9:$E$818,4,FALSE),0)</f>
        <v>8664.82</v>
      </c>
      <c r="E183" s="46">
        <f>IFERROR(VLOOKUP(B183,'GASTOS 2015'!$A$9:$D$850,4,FALSE),0)</f>
        <v>27940.28</v>
      </c>
      <c r="F183" s="46">
        <f t="shared" si="6"/>
        <v>19275.46</v>
      </c>
      <c r="G183" s="47">
        <f t="shared" si="7"/>
        <v>2.22456554204242</v>
      </c>
    </row>
    <row r="184" spans="2:7" hidden="1" outlineLevel="1" x14ac:dyDescent="0.25">
      <c r="B184" s="29">
        <f>IF('GASTOS 2015'!B179=1,'GASTOS 2015'!A179,0)</f>
        <v>101074</v>
      </c>
      <c r="C184" s="30" t="str">
        <f>VLOOKUP(B184,'GASTOS 2015'!$A$9:$D$850,3,FALSE)</f>
        <v xml:space="preserve">FOMEQUE                                           </v>
      </c>
      <c r="D184" s="31">
        <f>IFERROR(VLOOKUP(B184,'GASTOS 2014'!$A$9:$E$818,4,FALSE),0)</f>
        <v>46884.380000000005</v>
      </c>
      <c r="E184" s="31">
        <f>IFERROR(VLOOKUP(B184,'GASTOS 2015'!$A$9:$D$850,4,FALSE),0)</f>
        <v>27471.040000000001</v>
      </c>
      <c r="F184" s="31">
        <f t="shared" si="6"/>
        <v>-19413.340000000004</v>
      </c>
      <c r="G184" s="32">
        <f t="shared" si="7"/>
        <v>-0.41406839548694052</v>
      </c>
    </row>
    <row r="185" spans="2:7" hidden="1" outlineLevel="1" x14ac:dyDescent="0.25">
      <c r="B185" s="24">
        <f>IF('GASTOS 2015'!B180=1,'GASTOS 2015'!A180,0)</f>
        <v>102111</v>
      </c>
      <c r="C185" s="25" t="str">
        <f>VLOOKUP(B185,'GASTOS 2015'!$A$9:$D$850,3,FALSE)</f>
        <v xml:space="preserve">TOGUI                                             </v>
      </c>
      <c r="D185" s="46">
        <f>IFERROR(VLOOKUP(B185,'GASTOS 2014'!$A$9:$E$818,4,FALSE),0)</f>
        <v>20043.75</v>
      </c>
      <c r="E185" s="46">
        <f>IFERROR(VLOOKUP(B185,'GASTOS 2015'!$A$9:$D$850,4,FALSE),0)</f>
        <v>27119.05</v>
      </c>
      <c r="F185" s="46">
        <f t="shared" si="6"/>
        <v>7075.2999999999993</v>
      </c>
      <c r="G185" s="47">
        <f t="shared" si="7"/>
        <v>0.35299282818833788</v>
      </c>
    </row>
    <row r="186" spans="2:7" hidden="1" outlineLevel="1" x14ac:dyDescent="0.25">
      <c r="B186" s="29">
        <f>IF('GASTOS 2015'!B181=1,'GASTOS 2015'!A181,0)</f>
        <v>103026</v>
      </c>
      <c r="C186" s="30" t="str">
        <f>VLOOKUP(B186,'GASTOS 2015'!$A$9:$D$850,3,FALSE)</f>
        <v xml:space="preserve">VISTAHERMOSA                                      </v>
      </c>
      <c r="D186" s="31">
        <f>IFERROR(VLOOKUP(B186,'GASTOS 2014'!$A$9:$E$818,4,FALSE),0)</f>
        <v>14487.2</v>
      </c>
      <c r="E186" s="31">
        <f>IFERROR(VLOOKUP(B186,'GASTOS 2015'!$A$9:$D$850,4,FALSE),0)</f>
        <v>24711.64</v>
      </c>
      <c r="F186" s="31">
        <f t="shared" si="6"/>
        <v>10224.439999999999</v>
      </c>
      <c r="G186" s="32">
        <f t="shared" si="7"/>
        <v>0.70575680600806212</v>
      </c>
    </row>
    <row r="187" spans="2:7" hidden="1" outlineLevel="1" x14ac:dyDescent="0.25">
      <c r="B187" s="24">
        <f>IF('GASTOS 2015'!B182=1,'GASTOS 2015'!A182,0)</f>
        <v>101110</v>
      </c>
      <c r="C187" s="25" t="str">
        <f>VLOOKUP(B187,'GASTOS 2015'!$A$9:$D$850,3,FALSE)</f>
        <v xml:space="preserve">PACHO                                             </v>
      </c>
      <c r="D187" s="46">
        <f>IFERROR(VLOOKUP(B187,'GASTOS 2014'!$A$9:$E$818,4,FALSE),0)</f>
        <v>52900</v>
      </c>
      <c r="E187" s="46">
        <f>IFERROR(VLOOKUP(B187,'GASTOS 2015'!$A$9:$D$850,4,FALSE),0)</f>
        <v>23934</v>
      </c>
      <c r="F187" s="46">
        <f t="shared" si="6"/>
        <v>-28966</v>
      </c>
      <c r="G187" s="47">
        <f t="shared" si="7"/>
        <v>-0.54756143667296786</v>
      </c>
    </row>
    <row r="188" spans="2:7" hidden="1" outlineLevel="1" x14ac:dyDescent="0.25">
      <c r="B188" s="29">
        <f>IF('GASTOS 2015'!B183=1,'GASTOS 2015'!A183,0)</f>
        <v>102067</v>
      </c>
      <c r="C188" s="30" t="str">
        <f>VLOOKUP(B188,'GASTOS 2015'!$A$9:$D$850,3,FALSE)</f>
        <v xml:space="preserve">PAUNA                                             </v>
      </c>
      <c r="D188" s="31">
        <f>IFERROR(VLOOKUP(B188,'GASTOS 2014'!$A$9:$E$818,4,FALSE),0)</f>
        <v>9596.68</v>
      </c>
      <c r="E188" s="31">
        <f>IFERROR(VLOOKUP(B188,'GASTOS 2015'!$A$9:$D$850,4,FALSE),0)</f>
        <v>22498.97</v>
      </c>
      <c r="F188" s="31">
        <f t="shared" si="6"/>
        <v>12902.29</v>
      </c>
      <c r="G188" s="32">
        <f t="shared" si="7"/>
        <v>1.344453498501565</v>
      </c>
    </row>
    <row r="189" spans="2:7" hidden="1" outlineLevel="1" x14ac:dyDescent="0.25">
      <c r="B189" s="24">
        <f>IF('GASTOS 2015'!B184=1,'GASTOS 2015'!A184,0)</f>
        <v>102075</v>
      </c>
      <c r="C189" s="25" t="str">
        <f>VLOOKUP(B189,'GASTOS 2015'!$A$9:$D$850,3,FALSE)</f>
        <v xml:space="preserve">RAQUIRA                                           </v>
      </c>
      <c r="D189" s="46">
        <f>IFERROR(VLOOKUP(B189,'GASTOS 2014'!$A$9:$E$818,4,FALSE),0)</f>
        <v>8217</v>
      </c>
      <c r="E189" s="46">
        <f>IFERROR(VLOOKUP(B189,'GASTOS 2015'!$A$9:$D$850,4,FALSE),0)</f>
        <v>21994</v>
      </c>
      <c r="F189" s="46">
        <f t="shared" si="6"/>
        <v>13777</v>
      </c>
      <c r="G189" s="47">
        <f t="shared" si="7"/>
        <v>1.6766459778507969</v>
      </c>
    </row>
    <row r="190" spans="2:7" hidden="1" outlineLevel="1" x14ac:dyDescent="0.25">
      <c r="B190" s="29">
        <f>IF('GASTOS 2015'!B185=1,'GASTOS 2015'!A185,0)</f>
        <v>102103</v>
      </c>
      <c r="C190" s="30" t="str">
        <f>VLOOKUP(B190,'GASTOS 2015'!$A$9:$D$850,3,FALSE)</f>
        <v xml:space="preserve">SUTATENZA                                         </v>
      </c>
      <c r="D190" s="31">
        <f>IFERROR(VLOOKUP(B190,'GASTOS 2014'!$A$9:$E$818,4,FALSE),0)</f>
        <v>8000</v>
      </c>
      <c r="E190" s="31">
        <f>IFERROR(VLOOKUP(B190,'GASTOS 2015'!$A$9:$D$850,4,FALSE),0)</f>
        <v>20226</v>
      </c>
      <c r="F190" s="31">
        <f t="shared" si="6"/>
        <v>12226</v>
      </c>
      <c r="G190" s="32">
        <f t="shared" si="7"/>
        <v>1.5282499999999999</v>
      </c>
    </row>
    <row r="191" spans="2:7" hidden="1" outlineLevel="1" x14ac:dyDescent="0.25">
      <c r="B191" s="24">
        <f>IF('GASTOS 2015'!B186=1,'GASTOS 2015'!A186,0)</f>
        <v>102100</v>
      </c>
      <c r="C191" s="25" t="str">
        <f>VLOOKUP(B191,'GASTOS 2015'!$A$9:$D$850,3,FALSE)</f>
        <v xml:space="preserve">SOTAQUIRA                                         </v>
      </c>
      <c r="D191" s="46">
        <f>IFERROR(VLOOKUP(B191,'GASTOS 2014'!$A$9:$E$818,4,FALSE),0)</f>
        <v>6000</v>
      </c>
      <c r="E191" s="46">
        <f>IFERROR(VLOOKUP(B191,'GASTOS 2015'!$A$9:$D$850,4,FALSE),0)</f>
        <v>18000</v>
      </c>
      <c r="F191" s="46">
        <f t="shared" si="6"/>
        <v>12000</v>
      </c>
      <c r="G191" s="47">
        <f t="shared" si="7"/>
        <v>2</v>
      </c>
    </row>
    <row r="192" spans="2:7" hidden="1" outlineLevel="1" x14ac:dyDescent="0.25">
      <c r="B192" s="29">
        <f>IF('GASTOS 2015'!B187=1,'GASTOS 2015'!A187,0)</f>
        <v>102084</v>
      </c>
      <c r="C192" s="30" t="str">
        <f>VLOOKUP(B192,'GASTOS 2015'!$A$9:$D$850,3,FALSE)</f>
        <v xml:space="preserve">SAN MIGUEL DE SEMA                                </v>
      </c>
      <c r="D192" s="31">
        <f>IFERROR(VLOOKUP(B192,'GASTOS 2014'!$A$9:$E$818,4,FALSE),0)</f>
        <v>21075.11</v>
      </c>
      <c r="E192" s="31">
        <f>IFERROR(VLOOKUP(B192,'GASTOS 2015'!$A$9:$D$850,4,FALSE),0)</f>
        <v>17433.55</v>
      </c>
      <c r="F192" s="31">
        <f t="shared" si="6"/>
        <v>-3641.5600000000013</v>
      </c>
      <c r="G192" s="32">
        <f t="shared" si="7"/>
        <v>-0.1727896082155681</v>
      </c>
    </row>
    <row r="193" spans="2:7" hidden="1" outlineLevel="1" x14ac:dyDescent="0.25">
      <c r="B193" s="24">
        <f>IF('GASTOS 2015'!B188=1,'GASTOS 2015'!A188,0)</f>
        <v>103005</v>
      </c>
      <c r="C193" s="25" t="str">
        <f>VLOOKUP(B193,'GASTOS 2015'!$A$9:$D$850,3,FALSE)</f>
        <v xml:space="preserve">CUBARRAL                                          </v>
      </c>
      <c r="D193" s="46">
        <f>IFERROR(VLOOKUP(B193,'GASTOS 2014'!$A$9:$E$818,4,FALSE),0)</f>
        <v>120489.75</v>
      </c>
      <c r="E193" s="46">
        <f>IFERROR(VLOOKUP(B193,'GASTOS 2015'!$A$9:$D$850,4,FALSE),0)</f>
        <v>16866</v>
      </c>
      <c r="F193" s="46">
        <f t="shared" si="6"/>
        <v>-103623.75</v>
      </c>
      <c r="G193" s="47">
        <f t="shared" si="7"/>
        <v>-0.86002128811786893</v>
      </c>
    </row>
    <row r="194" spans="2:7" hidden="1" outlineLevel="1" x14ac:dyDescent="0.25">
      <c r="B194" s="29">
        <f>IF('GASTOS 2015'!B189=1,'GASTOS 2015'!A189,0)</f>
        <v>132008</v>
      </c>
      <c r="C194" s="30" t="str">
        <f>VLOOKUP(B194,'GASTOS 2015'!$A$9:$D$850,3,FALSE)</f>
        <v xml:space="preserve">NUNCHIA                                           </v>
      </c>
      <c r="D194" s="31">
        <f>IFERROR(VLOOKUP(B194,'GASTOS 2014'!$A$9:$E$818,4,FALSE),0)</f>
        <v>9900</v>
      </c>
      <c r="E194" s="31">
        <f>IFERROR(VLOOKUP(B194,'GASTOS 2015'!$A$9:$D$850,4,FALSE),0)</f>
        <v>16500</v>
      </c>
      <c r="F194" s="31">
        <f t="shared" si="6"/>
        <v>6600</v>
      </c>
      <c r="G194" s="32">
        <f t="shared" si="7"/>
        <v>0.66666666666666674</v>
      </c>
    </row>
    <row r="195" spans="2:7" hidden="1" outlineLevel="1" x14ac:dyDescent="0.25">
      <c r="B195" s="24">
        <f>IF('GASTOS 2015'!B190=1,'GASTOS 2015'!A190,0)</f>
        <v>102118</v>
      </c>
      <c r="C195" s="25" t="str">
        <f>VLOOKUP(B195,'GASTOS 2015'!$A$9:$D$850,3,FALSE)</f>
        <v xml:space="preserve">UMBITA                                            </v>
      </c>
      <c r="D195" s="46">
        <f>IFERROR(VLOOKUP(B195,'GASTOS 2014'!$A$9:$E$818,4,FALSE),0)</f>
        <v>66080</v>
      </c>
      <c r="E195" s="46">
        <f>IFERROR(VLOOKUP(B195,'GASTOS 2015'!$A$9:$D$850,4,FALSE),0)</f>
        <v>15400</v>
      </c>
      <c r="F195" s="46">
        <f t="shared" si="6"/>
        <v>-50680</v>
      </c>
      <c r="G195" s="47">
        <f t="shared" si="7"/>
        <v>-0.76694915254237284</v>
      </c>
    </row>
    <row r="196" spans="2:7" hidden="1" outlineLevel="1" x14ac:dyDescent="0.25">
      <c r="B196" s="29">
        <f>IF('GASTOS 2015'!B191=1,'GASTOS 2015'!A191,0)</f>
        <v>102109</v>
      </c>
      <c r="C196" s="30" t="str">
        <f>VLOOKUP(B196,'GASTOS 2015'!$A$9:$D$850,3,FALSE)</f>
        <v xml:space="preserve">TIPACOQUE                                         </v>
      </c>
      <c r="D196" s="31">
        <f>IFERROR(VLOOKUP(B196,'GASTOS 2014'!$A$9:$E$818,4,FALSE),0)</f>
        <v>14652.630000000001</v>
      </c>
      <c r="E196" s="31">
        <f>IFERROR(VLOOKUP(B196,'GASTOS 2015'!$A$9:$D$850,4,FALSE),0)</f>
        <v>13804.2</v>
      </c>
      <c r="F196" s="31">
        <f t="shared" si="6"/>
        <v>-848.43000000000029</v>
      </c>
      <c r="G196" s="32">
        <f t="shared" si="7"/>
        <v>-5.7902915722296999E-2</v>
      </c>
    </row>
    <row r="197" spans="2:7" hidden="1" outlineLevel="1" x14ac:dyDescent="0.25">
      <c r="B197" s="24">
        <f>IF('GASTOS 2015'!B192=1,'GASTOS 2015'!A192,0)</f>
        <v>101209</v>
      </c>
      <c r="C197" s="25" t="str">
        <f>VLOOKUP(B197,'GASTOS 2015'!$A$9:$D$850,3,FALSE)</f>
        <v xml:space="preserve">GRANADA                                           </v>
      </c>
      <c r="D197" s="46">
        <f>IFERROR(VLOOKUP(B197,'GASTOS 2014'!$A$9:$E$818,4,FALSE),0)</f>
        <v>30000</v>
      </c>
      <c r="E197" s="46">
        <f>IFERROR(VLOOKUP(B197,'GASTOS 2015'!$A$9:$D$850,4,FALSE),0)</f>
        <v>13159</v>
      </c>
      <c r="F197" s="46">
        <f t="shared" si="6"/>
        <v>-16841</v>
      </c>
      <c r="G197" s="47">
        <f t="shared" si="7"/>
        <v>-0.56136666666666668</v>
      </c>
    </row>
    <row r="198" spans="2:7" hidden="1" outlineLevel="1" x14ac:dyDescent="0.25">
      <c r="B198" s="29">
        <f>IF('GASTOS 2015'!B193=1,'GASTOS 2015'!A193,0)</f>
        <v>102145</v>
      </c>
      <c r="C198" s="30" t="str">
        <f>VLOOKUP(B198,'GASTOS 2015'!$A$9:$D$850,3,FALSE)</f>
        <v>CHIVOR</v>
      </c>
      <c r="D198" s="31">
        <f>IFERROR(VLOOKUP(B198,'GASTOS 2014'!$A$9:$E$818,4,FALSE),0)</f>
        <v>18364.29</v>
      </c>
      <c r="E198" s="31">
        <f>IFERROR(VLOOKUP(B198,'GASTOS 2015'!$A$9:$D$850,4,FALSE),0)</f>
        <v>13000</v>
      </c>
      <c r="F198" s="31">
        <f t="shared" si="6"/>
        <v>-5364.2900000000009</v>
      </c>
      <c r="G198" s="32">
        <f t="shared" si="7"/>
        <v>-0.29210440479866095</v>
      </c>
    </row>
    <row r="199" spans="2:7" hidden="1" outlineLevel="1" x14ac:dyDescent="0.25">
      <c r="B199" s="24">
        <f>IF('GASTOS 2015'!B194=1,'GASTOS 2015'!A194,0)</f>
        <v>102078</v>
      </c>
      <c r="C199" s="25" t="str">
        <f>VLOOKUP(B199,'GASTOS 2015'!$A$9:$D$850,3,FALSE)</f>
        <v xml:space="preserve">SACHICA                                           </v>
      </c>
      <c r="D199" s="46">
        <f>IFERROR(VLOOKUP(B199,'GASTOS 2014'!$A$9:$E$818,4,FALSE),0)</f>
        <v>3000</v>
      </c>
      <c r="E199" s="46">
        <f>IFERROR(VLOOKUP(B199,'GASTOS 2015'!$A$9:$D$850,4,FALSE),0)</f>
        <v>12000</v>
      </c>
      <c r="F199" s="46">
        <f t="shared" si="6"/>
        <v>9000</v>
      </c>
      <c r="G199" s="47">
        <f t="shared" si="7"/>
        <v>3</v>
      </c>
    </row>
    <row r="200" spans="2:7" hidden="1" outlineLevel="1" x14ac:dyDescent="0.25">
      <c r="B200" s="29">
        <f>IF('GASTOS 2015'!B195=1,'GASTOS 2015'!A195,0)</f>
        <v>102108</v>
      </c>
      <c r="C200" s="30" t="str">
        <f>VLOOKUP(B200,'GASTOS 2015'!$A$9:$D$850,3,FALSE)</f>
        <v xml:space="preserve">TINJACA                                           </v>
      </c>
      <c r="D200" s="31">
        <f>IFERROR(VLOOKUP(B200,'GASTOS 2014'!$A$9:$E$818,4,FALSE),0)</f>
        <v>1000</v>
      </c>
      <c r="E200" s="31">
        <f>IFERROR(VLOOKUP(B200,'GASTOS 2015'!$A$9:$D$850,4,FALSE),0)</f>
        <v>11355</v>
      </c>
      <c r="F200" s="31">
        <f t="shared" si="6"/>
        <v>10355</v>
      </c>
      <c r="G200" s="32">
        <f t="shared" si="7"/>
        <v>10.355</v>
      </c>
    </row>
    <row r="201" spans="2:7" hidden="1" outlineLevel="1" x14ac:dyDescent="0.25">
      <c r="B201" s="24">
        <f>IF('GASTOS 2015'!B196=1,'GASTOS 2015'!A196,0)</f>
        <v>102063</v>
      </c>
      <c r="C201" s="25" t="str">
        <f>VLOOKUP(B201,'GASTOS 2015'!$A$9:$D$850,3,FALSE)</f>
        <v xml:space="preserve">PAEZ                                              </v>
      </c>
      <c r="D201" s="46">
        <f>IFERROR(VLOOKUP(B201,'GASTOS 2014'!$A$9:$E$818,4,FALSE),0)</f>
        <v>10000</v>
      </c>
      <c r="E201" s="46">
        <f>IFERROR(VLOOKUP(B201,'GASTOS 2015'!$A$9:$D$850,4,FALSE),0)</f>
        <v>10341.74</v>
      </c>
      <c r="F201" s="46">
        <f t="shared" si="6"/>
        <v>341.73999999999978</v>
      </c>
      <c r="G201" s="47">
        <f t="shared" si="7"/>
        <v>3.4173999999999927E-2</v>
      </c>
    </row>
    <row r="202" spans="2:7" hidden="1" outlineLevel="1" x14ac:dyDescent="0.25">
      <c r="B202" s="29">
        <f>IF('GASTOS 2015'!B197=1,'GASTOS 2015'!A197,0)</f>
        <v>102009</v>
      </c>
      <c r="C202" s="30" t="str">
        <f>VLOOKUP(B202,'GASTOS 2015'!$A$9:$D$850,3,FALSE)</f>
        <v xml:space="preserve">BOYACA                                            </v>
      </c>
      <c r="D202" s="31">
        <f>IFERROR(VLOOKUP(B202,'GASTOS 2014'!$A$9:$E$818,4,FALSE),0)</f>
        <v>9000</v>
      </c>
      <c r="E202" s="31">
        <f>IFERROR(VLOOKUP(B202,'GASTOS 2015'!$A$9:$D$850,4,FALSE),0)</f>
        <v>9800</v>
      </c>
      <c r="F202" s="31">
        <f t="shared" si="6"/>
        <v>800</v>
      </c>
      <c r="G202" s="32">
        <f t="shared" si="7"/>
        <v>8.8888888888888795E-2</v>
      </c>
    </row>
    <row r="203" spans="2:7" hidden="1" outlineLevel="1" x14ac:dyDescent="0.25">
      <c r="B203" s="24">
        <f>IF('GASTOS 2015'!B198=1,'GASTOS 2015'!A198,0)</f>
        <v>101117</v>
      </c>
      <c r="C203" s="25" t="str">
        <f>VLOOKUP(B203,'GASTOS 2015'!$A$9:$D$850,3,FALSE)</f>
        <v xml:space="preserve">QUEBRADA NEGRA                                    </v>
      </c>
      <c r="D203" s="46">
        <f>IFERROR(VLOOKUP(B203,'GASTOS 2014'!$A$9:$E$818,4,FALSE),0)</f>
        <v>0</v>
      </c>
      <c r="E203" s="46">
        <f>IFERROR(VLOOKUP(B203,'GASTOS 2015'!$A$9:$D$850,4,FALSE),0)</f>
        <v>9180</v>
      </c>
      <c r="F203" s="46">
        <f t="shared" si="6"/>
        <v>9180</v>
      </c>
      <c r="G203" s="47">
        <f t="shared" si="7"/>
        <v>1</v>
      </c>
    </row>
    <row r="204" spans="2:7" hidden="1" outlineLevel="1" x14ac:dyDescent="0.25">
      <c r="B204" s="29">
        <f>IF('GASTOS 2015'!B199=1,'GASTOS 2015'!A199,0)</f>
        <v>102094</v>
      </c>
      <c r="C204" s="30" t="str">
        <f>VLOOKUP(B204,'GASTOS 2015'!$A$9:$D$850,3,FALSE)</f>
        <v xml:space="preserve">SOCHA                                             </v>
      </c>
      <c r="D204" s="31">
        <f>IFERROR(VLOOKUP(B204,'GASTOS 2014'!$A$9:$E$818,4,FALSE),0)</f>
        <v>12621.9</v>
      </c>
      <c r="E204" s="31">
        <f>IFERROR(VLOOKUP(B204,'GASTOS 2015'!$A$9:$D$850,4,FALSE),0)</f>
        <v>9000</v>
      </c>
      <c r="F204" s="31">
        <f t="shared" si="6"/>
        <v>-3621.8999999999996</v>
      </c>
      <c r="G204" s="32">
        <f t="shared" si="7"/>
        <v>-0.28695362821762171</v>
      </c>
    </row>
    <row r="205" spans="2:7" hidden="1" outlineLevel="1" x14ac:dyDescent="0.25">
      <c r="B205" s="24">
        <f>IF('GASTOS 2015'!B200=1,'GASTOS 2015'!A200,0)</f>
        <v>101079</v>
      </c>
      <c r="C205" s="25" t="str">
        <f>VLOOKUP(B205,'GASTOS 2015'!$A$9:$D$850,3,FALSE)</f>
        <v xml:space="preserve">GACHALA                                           </v>
      </c>
      <c r="D205" s="46">
        <f>IFERROR(VLOOKUP(B205,'GASTOS 2014'!$A$9:$E$818,4,FALSE),0)</f>
        <v>21391.27</v>
      </c>
      <c r="E205" s="46">
        <f>IFERROR(VLOOKUP(B205,'GASTOS 2015'!$A$9:$D$850,4,FALSE),0)</f>
        <v>8927.8100000000013</v>
      </c>
      <c r="F205" s="46">
        <f t="shared" si="6"/>
        <v>-12463.46</v>
      </c>
      <c r="G205" s="47">
        <f t="shared" si="7"/>
        <v>-0.58264235830785172</v>
      </c>
    </row>
    <row r="206" spans="2:7" hidden="1" outlineLevel="1" x14ac:dyDescent="0.25">
      <c r="B206" s="29">
        <f>IF('GASTOS 2015'!B201=1,'GASTOS 2015'!A201,0)</f>
        <v>101081</v>
      </c>
      <c r="C206" s="30" t="str">
        <f>VLOOKUP(B206,'GASTOS 2015'!$A$9:$D$850,3,FALSE)</f>
        <v xml:space="preserve">GACHETA                                           </v>
      </c>
      <c r="D206" s="31">
        <f>IFERROR(VLOOKUP(B206,'GASTOS 2014'!$A$9:$E$818,4,FALSE),0)</f>
        <v>178863.11</v>
      </c>
      <c r="E206" s="31">
        <f>IFERROR(VLOOKUP(B206,'GASTOS 2015'!$A$9:$D$850,4,FALSE),0)</f>
        <v>8912</v>
      </c>
      <c r="F206" s="31">
        <f t="shared" si="6"/>
        <v>-169951.11</v>
      </c>
      <c r="G206" s="32">
        <f t="shared" si="7"/>
        <v>-0.95017418628134109</v>
      </c>
    </row>
    <row r="207" spans="2:7" hidden="1" outlineLevel="1" x14ac:dyDescent="0.25">
      <c r="B207" s="24">
        <f>IF('GASTOS 2015'!B202=1,'GASTOS 2015'!A202,0)</f>
        <v>102046</v>
      </c>
      <c r="C207" s="25" t="str">
        <f>VLOOKUP(B207,'GASTOS 2015'!$A$9:$D$850,3,FALSE)</f>
        <v xml:space="preserve">LA CAPILLA                                        </v>
      </c>
      <c r="D207" s="46">
        <f>IFERROR(VLOOKUP(B207,'GASTOS 2014'!$A$9:$E$818,4,FALSE),0)</f>
        <v>9000</v>
      </c>
      <c r="E207" s="46">
        <f>IFERROR(VLOOKUP(B207,'GASTOS 2015'!$A$9:$D$850,4,FALSE),0)</f>
        <v>8000</v>
      </c>
      <c r="F207" s="46">
        <f t="shared" si="6"/>
        <v>-1000</v>
      </c>
      <c r="G207" s="47">
        <f t="shared" si="7"/>
        <v>-0.11111111111111116</v>
      </c>
    </row>
    <row r="208" spans="2:7" hidden="1" outlineLevel="1" x14ac:dyDescent="0.25">
      <c r="B208" s="29">
        <f>IF('GASTOS 2015'!B203=1,'GASTOS 2015'!A203,0)</f>
        <v>101160</v>
      </c>
      <c r="C208" s="30" t="str">
        <f>VLOOKUP(B208,'GASTOS 2015'!$A$9:$D$850,3,FALSE)</f>
        <v xml:space="preserve">ZIPACON                                           </v>
      </c>
      <c r="D208" s="31">
        <f>IFERROR(VLOOKUP(B208,'GASTOS 2014'!$A$9:$E$818,4,FALSE),0)</f>
        <v>40130</v>
      </c>
      <c r="E208" s="31">
        <f>IFERROR(VLOOKUP(B208,'GASTOS 2015'!$A$9:$D$850,4,FALSE),0)</f>
        <v>7584</v>
      </c>
      <c r="F208" s="31">
        <f t="shared" ref="F208:F300" si="8">E208-D208</f>
        <v>-32546</v>
      </c>
      <c r="G208" s="32">
        <f t="shared" ref="G208:G300" si="9">IF(AND(D208=0,E208&gt;0),100%,IFERROR(E208/D208-1,0%))</f>
        <v>-0.81101420383752809</v>
      </c>
    </row>
    <row r="209" spans="2:7" hidden="1" outlineLevel="1" x14ac:dyDescent="0.25">
      <c r="B209" s="24">
        <f>IF('GASTOS 2015'!B204=1,'GASTOS 2015'!A204,0)</f>
        <v>102002</v>
      </c>
      <c r="C209" s="25" t="str">
        <f>VLOOKUP(B209,'GASTOS 2015'!$A$9:$D$850,3,FALSE)</f>
        <v xml:space="preserve">ALMEIDA                                           </v>
      </c>
      <c r="D209" s="46">
        <f>IFERROR(VLOOKUP(B209,'GASTOS 2014'!$A$9:$E$818,4,FALSE),0)</f>
        <v>73675</v>
      </c>
      <c r="E209" s="46">
        <f>IFERROR(VLOOKUP(B209,'GASTOS 2015'!$A$9:$D$850,4,FALSE),0)</f>
        <v>7000</v>
      </c>
      <c r="F209" s="46">
        <f t="shared" si="8"/>
        <v>-66675</v>
      </c>
      <c r="G209" s="47">
        <f t="shared" si="9"/>
        <v>-0.90498812351543945</v>
      </c>
    </row>
    <row r="210" spans="2:7" hidden="1" outlineLevel="1" x14ac:dyDescent="0.25">
      <c r="B210" s="29">
        <f>IF('GASTOS 2015'!B205=1,'GASTOS 2015'!A205,0)</f>
        <v>103037</v>
      </c>
      <c r="C210" s="30" t="str">
        <f>VLOOKUP(B210,'GASTOS 2015'!$A$9:$D$850,3,FALSE)</f>
        <v xml:space="preserve">MAPIRIPAN                                         </v>
      </c>
      <c r="D210" s="31">
        <f>IFERROR(VLOOKUP(B210,'GASTOS 2014'!$A$9:$E$818,4,FALSE),0)</f>
        <v>6706.6900000000005</v>
      </c>
      <c r="E210" s="31">
        <f>IFERROR(VLOOKUP(B210,'GASTOS 2015'!$A$9:$D$850,4,FALSE),0)</f>
        <v>6384.9500000000007</v>
      </c>
      <c r="F210" s="31">
        <f t="shared" si="8"/>
        <v>-321.73999999999978</v>
      </c>
      <c r="G210" s="32">
        <f t="shared" si="9"/>
        <v>-4.7972994129742097E-2</v>
      </c>
    </row>
    <row r="211" spans="2:7" hidden="1" outlineLevel="1" x14ac:dyDescent="0.25">
      <c r="B211" s="24">
        <f>IF('GASTOS 2015'!B206=1,'GASTOS 2015'!A206,0)</f>
        <v>101107</v>
      </c>
      <c r="C211" s="25" t="str">
        <f>VLOOKUP(B211,'GASTOS 2015'!$A$9:$D$850,3,FALSE)</f>
        <v xml:space="preserve">NILO                                              </v>
      </c>
      <c r="D211" s="46">
        <f>IFERROR(VLOOKUP(B211,'GASTOS 2014'!$A$9:$E$818,4,FALSE),0)</f>
        <v>0</v>
      </c>
      <c r="E211" s="46">
        <f>IFERROR(VLOOKUP(B211,'GASTOS 2015'!$A$9:$D$850,4,FALSE),0)</f>
        <v>5708</v>
      </c>
      <c r="F211" s="46">
        <f t="shared" si="8"/>
        <v>5708</v>
      </c>
      <c r="G211" s="47">
        <f t="shared" si="9"/>
        <v>1</v>
      </c>
    </row>
    <row r="212" spans="2:7" hidden="1" outlineLevel="1" x14ac:dyDescent="0.25">
      <c r="B212" s="29">
        <f>IF('GASTOS 2015'!B207=1,'GASTOS 2015'!A207,0)</f>
        <v>101114</v>
      </c>
      <c r="C212" s="30" t="str">
        <f>VLOOKUP(B212,'GASTOS 2015'!$A$9:$D$850,3,FALSE)</f>
        <v xml:space="preserve">PASCA                                             </v>
      </c>
      <c r="D212" s="31">
        <f>IFERROR(VLOOKUP(B212,'GASTOS 2014'!$A$9:$E$818,4,FALSE),0)</f>
        <v>0</v>
      </c>
      <c r="E212" s="31">
        <f>IFERROR(VLOOKUP(B212,'GASTOS 2015'!$A$9:$D$850,4,FALSE),0)</f>
        <v>5046</v>
      </c>
      <c r="F212" s="31">
        <f t="shared" si="8"/>
        <v>5046</v>
      </c>
      <c r="G212" s="32">
        <f t="shared" si="9"/>
        <v>1</v>
      </c>
    </row>
    <row r="213" spans="2:7" hidden="1" outlineLevel="1" x14ac:dyDescent="0.25">
      <c r="B213" s="24">
        <f>IF('GASTOS 2015'!B208=1,'GASTOS 2015'!A208,0)</f>
        <v>102105</v>
      </c>
      <c r="C213" s="25" t="str">
        <f>VLOOKUP(B213,'GASTOS 2015'!$A$9:$D$850,3,FALSE)</f>
        <v xml:space="preserve">TENZA                                             </v>
      </c>
      <c r="D213" s="46">
        <f>IFERROR(VLOOKUP(B213,'GASTOS 2014'!$A$9:$E$818,4,FALSE),0)</f>
        <v>5445.59</v>
      </c>
      <c r="E213" s="46">
        <f>IFERROR(VLOOKUP(B213,'GASTOS 2015'!$A$9:$D$850,4,FALSE),0)</f>
        <v>4552.6900000000005</v>
      </c>
      <c r="F213" s="46">
        <f t="shared" si="8"/>
        <v>-892.89999999999964</v>
      </c>
      <c r="G213" s="47">
        <f t="shared" si="9"/>
        <v>-0.16396754070725117</v>
      </c>
    </row>
    <row r="214" spans="2:7" hidden="1" outlineLevel="1" x14ac:dyDescent="0.25">
      <c r="B214" s="29">
        <f>IF('GASTOS 2015'!B209=1,'GASTOS 2015'!A209,0)</f>
        <v>101063</v>
      </c>
      <c r="C214" s="30" t="str">
        <f>VLOOKUP(B214,'GASTOS 2015'!$A$9:$D$850,3,FALSE)</f>
        <v xml:space="preserve">CHAGUANI                                          </v>
      </c>
      <c r="D214" s="31">
        <f>IFERROR(VLOOKUP(B214,'GASTOS 2014'!$A$9:$E$818,4,FALSE),0)</f>
        <v>180794.77</v>
      </c>
      <c r="E214" s="31">
        <f>IFERROR(VLOOKUP(B214,'GASTOS 2015'!$A$9:$D$850,4,FALSE),0)</f>
        <v>4538</v>
      </c>
      <c r="F214" s="31">
        <f t="shared" si="8"/>
        <v>-176256.77</v>
      </c>
      <c r="G214" s="32">
        <f t="shared" si="9"/>
        <v>-0.97489971640219464</v>
      </c>
    </row>
    <row r="215" spans="2:7" hidden="1" outlineLevel="1" x14ac:dyDescent="0.25">
      <c r="B215" s="24">
        <f>IF('GASTOS 2015'!B210=1,'GASTOS 2015'!A210,0)</f>
        <v>102032</v>
      </c>
      <c r="C215" s="25" t="str">
        <f>VLOOKUP(B215,'GASTOS 2015'!$A$9:$D$850,3,FALSE)</f>
        <v xml:space="preserve">EL COCUY                                          </v>
      </c>
      <c r="D215" s="46">
        <f>IFERROR(VLOOKUP(B215,'GASTOS 2014'!$A$9:$E$818,4,FALSE),0)</f>
        <v>0</v>
      </c>
      <c r="E215" s="46">
        <f>IFERROR(VLOOKUP(B215,'GASTOS 2015'!$A$9:$D$850,4,FALSE),0)</f>
        <v>4383</v>
      </c>
      <c r="F215" s="46">
        <f t="shared" si="8"/>
        <v>4383</v>
      </c>
      <c r="G215" s="47">
        <f t="shared" si="9"/>
        <v>1</v>
      </c>
    </row>
    <row r="216" spans="2:7" hidden="1" outlineLevel="1" x14ac:dyDescent="0.25">
      <c r="B216" s="29">
        <f>IF('GASTOS 2015'!B211=1,'GASTOS 2015'!A211,0)</f>
        <v>102088</v>
      </c>
      <c r="C216" s="30" t="str">
        <f>VLOOKUP(B216,'GASTOS 2015'!$A$9:$D$850,3,FALSE)</f>
        <v xml:space="preserve">SANTA SOFIA                                       </v>
      </c>
      <c r="D216" s="31">
        <f>IFERROR(VLOOKUP(B216,'GASTOS 2014'!$A$9:$E$818,4,FALSE),0)</f>
        <v>17095.43</v>
      </c>
      <c r="E216" s="31">
        <f>IFERROR(VLOOKUP(B216,'GASTOS 2015'!$A$9:$D$850,4,FALSE),0)</f>
        <v>3419</v>
      </c>
      <c r="F216" s="31">
        <f t="shared" si="8"/>
        <v>-13676.43</v>
      </c>
      <c r="G216" s="32">
        <f t="shared" si="9"/>
        <v>-0.80000503058419703</v>
      </c>
    </row>
    <row r="217" spans="2:7" hidden="1" outlineLevel="1" x14ac:dyDescent="0.25">
      <c r="B217" s="24">
        <f>IF('GASTOS 2015'!B212=1,'GASTOS 2015'!A212,0)</f>
        <v>132012</v>
      </c>
      <c r="C217" s="25" t="str">
        <f>VLOOKUP(B217,'GASTOS 2015'!$A$9:$D$850,3,FALSE)</f>
        <v xml:space="preserve">RECETOR                                           </v>
      </c>
      <c r="D217" s="46">
        <f>IFERROR(VLOOKUP(B217,'GASTOS 2014'!$A$9:$E$818,4,FALSE),0)</f>
        <v>0</v>
      </c>
      <c r="E217" s="46">
        <f>IFERROR(VLOOKUP(B217,'GASTOS 2015'!$A$9:$D$850,4,FALSE),0)</f>
        <v>3300</v>
      </c>
      <c r="F217" s="46">
        <f t="shared" si="8"/>
        <v>3300</v>
      </c>
      <c r="G217" s="47">
        <f t="shared" si="9"/>
        <v>1</v>
      </c>
    </row>
    <row r="218" spans="2:7" hidden="1" outlineLevel="1" x14ac:dyDescent="0.25">
      <c r="B218" s="29">
        <f>IF('GASTOS 2015'!B213=1,'GASTOS 2015'!A213,0)</f>
        <v>132013</v>
      </c>
      <c r="C218" s="30" t="str">
        <f>VLOOKUP(B218,'GASTOS 2015'!$A$9:$D$850,3,FALSE)</f>
        <v xml:space="preserve">SABANALARGA                                       </v>
      </c>
      <c r="D218" s="31">
        <f>IFERROR(VLOOKUP(B218,'GASTOS 2014'!$A$9:$E$818,4,FALSE),0)</f>
        <v>6600</v>
      </c>
      <c r="E218" s="31">
        <f>IFERROR(VLOOKUP(B218,'GASTOS 2015'!$A$9:$D$850,4,FALSE),0)</f>
        <v>3300</v>
      </c>
      <c r="F218" s="31">
        <f t="shared" si="8"/>
        <v>-3300</v>
      </c>
      <c r="G218" s="32">
        <f t="shared" si="9"/>
        <v>-0.5</v>
      </c>
    </row>
    <row r="219" spans="2:7" hidden="1" outlineLevel="1" x14ac:dyDescent="0.25">
      <c r="B219" s="24">
        <f>IF('GASTOS 2015'!B214=1,'GASTOS 2015'!A214,0)</f>
        <v>132016</v>
      </c>
      <c r="C219" s="25" t="str">
        <f>VLOOKUP(B219,'GASTOS 2015'!$A$9:$D$850,3,FALSE)</f>
        <v xml:space="preserve">TAMARA                                            </v>
      </c>
      <c r="D219" s="46">
        <f>IFERROR(VLOOKUP(B219,'GASTOS 2014'!$A$9:$E$818,4,FALSE),0)</f>
        <v>3300</v>
      </c>
      <c r="E219" s="46">
        <f>IFERROR(VLOOKUP(B219,'GASTOS 2015'!$A$9:$D$850,4,FALSE),0)</f>
        <v>3300</v>
      </c>
      <c r="F219" s="46">
        <f t="shared" si="8"/>
        <v>0</v>
      </c>
      <c r="G219" s="47">
        <f t="shared" si="9"/>
        <v>0</v>
      </c>
    </row>
    <row r="220" spans="2:7" hidden="1" outlineLevel="1" x14ac:dyDescent="0.25">
      <c r="B220" s="29">
        <f>IF('GASTOS 2015'!B215=1,'GASTOS 2015'!A215,0)</f>
        <v>101102</v>
      </c>
      <c r="C220" s="30" t="str">
        <f>VLOOKUP(B220,'GASTOS 2015'!$A$9:$D$850,3,FALSE)</f>
        <v xml:space="preserve">MANTA                                             </v>
      </c>
      <c r="D220" s="31">
        <f>IFERROR(VLOOKUP(B220,'GASTOS 2014'!$A$9:$E$818,4,FALSE),0)</f>
        <v>3007.81</v>
      </c>
      <c r="E220" s="31">
        <f>IFERROR(VLOOKUP(B220,'GASTOS 2015'!$A$9:$D$850,4,FALSE),0)</f>
        <v>3055.12</v>
      </c>
      <c r="F220" s="31">
        <f t="shared" si="8"/>
        <v>47.309999999999945</v>
      </c>
      <c r="G220" s="32">
        <f t="shared" si="9"/>
        <v>1.5729052034536783E-2</v>
      </c>
    </row>
    <row r="221" spans="2:7" hidden="1" outlineLevel="1" x14ac:dyDescent="0.25">
      <c r="B221" s="24">
        <f>IF('GASTOS 2015'!B216=1,'GASTOS 2015'!A216,0)</f>
        <v>102051</v>
      </c>
      <c r="C221" s="25" t="str">
        <f>VLOOKUP(B221,'GASTOS 2015'!$A$9:$D$850,3,FALSE)</f>
        <v xml:space="preserve">MARIPI                                            </v>
      </c>
      <c r="D221" s="46">
        <f>IFERROR(VLOOKUP(B221,'GASTOS 2014'!$A$9:$E$818,4,FALSE),0)</f>
        <v>3000</v>
      </c>
      <c r="E221" s="46">
        <f>IFERROR(VLOOKUP(B221,'GASTOS 2015'!$A$9:$D$850,4,FALSE),0)</f>
        <v>3000</v>
      </c>
      <c r="F221" s="46">
        <f t="shared" si="8"/>
        <v>0</v>
      </c>
      <c r="G221" s="47">
        <f t="shared" si="9"/>
        <v>0</v>
      </c>
    </row>
    <row r="222" spans="2:7" hidden="1" outlineLevel="1" x14ac:dyDescent="0.25">
      <c r="B222" s="29">
        <f>IF('GASTOS 2015'!B217=1,'GASTOS 2015'!A217,0)</f>
        <v>102083</v>
      </c>
      <c r="C222" s="30" t="str">
        <f>VLOOKUP(B222,'GASTOS 2015'!$A$9:$D$850,3,FALSE)</f>
        <v xml:space="preserve">SAN MATEO                                         </v>
      </c>
      <c r="D222" s="31">
        <f>IFERROR(VLOOKUP(B222,'GASTOS 2014'!$A$9:$E$818,4,FALSE),0)</f>
        <v>17135.8</v>
      </c>
      <c r="E222" s="31">
        <f>IFERROR(VLOOKUP(B222,'GASTOS 2015'!$A$9:$D$850,4,FALSE),0)</f>
        <v>3000</v>
      </c>
      <c r="F222" s="31">
        <f t="shared" si="8"/>
        <v>-14135.8</v>
      </c>
      <c r="G222" s="32">
        <f t="shared" si="9"/>
        <v>-0.82492792866396669</v>
      </c>
    </row>
    <row r="223" spans="2:7" hidden="1" outlineLevel="1" x14ac:dyDescent="0.25">
      <c r="B223" s="24">
        <f>IF('GASTOS 2015'!B218=1,'GASTOS 2015'!A218,0)</f>
        <v>102085</v>
      </c>
      <c r="C223" s="25" t="str">
        <f>VLOOKUP(B223,'GASTOS 2015'!$A$9:$D$850,3,FALSE)</f>
        <v xml:space="preserve">SAN PABLO DE BORBUR                               </v>
      </c>
      <c r="D223" s="46">
        <f>IFERROR(VLOOKUP(B223,'GASTOS 2014'!$A$9:$E$818,4,FALSE),0)</f>
        <v>3000</v>
      </c>
      <c r="E223" s="46">
        <f>IFERROR(VLOOKUP(B223,'GASTOS 2015'!$A$9:$D$850,4,FALSE),0)</f>
        <v>3000</v>
      </c>
      <c r="F223" s="46">
        <f t="shared" si="8"/>
        <v>0</v>
      </c>
      <c r="G223" s="47">
        <f t="shared" si="9"/>
        <v>0</v>
      </c>
    </row>
    <row r="224" spans="2:7" hidden="1" outlineLevel="1" x14ac:dyDescent="0.25">
      <c r="B224" s="29">
        <f>IF('GASTOS 2015'!B219=1,'GASTOS 2015'!A219,0)</f>
        <v>102114</v>
      </c>
      <c r="C224" s="30" t="str">
        <f>VLOOKUP(B224,'GASTOS 2015'!$A$9:$D$850,3,FALSE)</f>
        <v xml:space="preserve">TURMEQUE                                          </v>
      </c>
      <c r="D224" s="31">
        <f>IFERROR(VLOOKUP(B224,'GASTOS 2014'!$A$9:$E$818,4,FALSE),0)</f>
        <v>9923.73</v>
      </c>
      <c r="E224" s="31">
        <f>IFERROR(VLOOKUP(B224,'GASTOS 2015'!$A$9:$D$850,4,FALSE),0)</f>
        <v>3000</v>
      </c>
      <c r="F224" s="31">
        <f t="shared" si="8"/>
        <v>-6923.73</v>
      </c>
      <c r="G224" s="32">
        <f t="shared" si="9"/>
        <v>-0.6976943145369735</v>
      </c>
    </row>
    <row r="225" spans="2:7" hidden="1" outlineLevel="1" x14ac:dyDescent="0.25">
      <c r="B225" s="24">
        <f>IF('GASTOS 2015'!B220=1,'GASTOS 2015'!A220,0)</f>
        <v>101127</v>
      </c>
      <c r="C225" s="25" t="str">
        <f>VLOOKUP(B225,'GASTOS 2015'!$A$9:$D$850,3,FALSE)</f>
        <v xml:space="preserve">SESQUILE                                          </v>
      </c>
      <c r="D225" s="46">
        <f>IFERROR(VLOOKUP(B225,'GASTOS 2014'!$A$9:$E$818,4,FALSE),0)</f>
        <v>29400</v>
      </c>
      <c r="E225" s="46">
        <f>IFERROR(VLOOKUP(B225,'GASTOS 2015'!$A$9:$D$850,4,FALSE),0)</f>
        <v>2842</v>
      </c>
      <c r="F225" s="46">
        <f t="shared" si="8"/>
        <v>-26558</v>
      </c>
      <c r="G225" s="47">
        <f t="shared" si="9"/>
        <v>-0.90333333333333332</v>
      </c>
    </row>
    <row r="226" spans="2:7" hidden="1" outlineLevel="1" x14ac:dyDescent="0.25">
      <c r="B226" s="29">
        <f>IF('GASTOS 2015'!B221=1,'GASTOS 2015'!A221,0)</f>
        <v>102022</v>
      </c>
      <c r="C226" s="30" t="str">
        <f>VLOOKUP(B226,'GASTOS 2015'!$A$9:$D$850,3,FALSE)</f>
        <v xml:space="preserve">CHIVATA                                           </v>
      </c>
      <c r="D226" s="31">
        <f>IFERROR(VLOOKUP(B226,'GASTOS 2014'!$A$9:$E$818,4,FALSE),0)</f>
        <v>2800</v>
      </c>
      <c r="E226" s="31">
        <f>IFERROR(VLOOKUP(B226,'GASTOS 2015'!$A$9:$D$850,4,FALSE),0)</f>
        <v>2800</v>
      </c>
      <c r="F226" s="31">
        <f t="shared" si="8"/>
        <v>0</v>
      </c>
      <c r="G226" s="32">
        <f t="shared" si="9"/>
        <v>0</v>
      </c>
    </row>
    <row r="227" spans="2:7" hidden="1" outlineLevel="1" x14ac:dyDescent="0.25">
      <c r="B227" s="24">
        <f>IF('GASTOS 2015'!B222=1,'GASTOS 2015'!A222,0)</f>
        <v>103014</v>
      </c>
      <c r="C227" s="25" t="str">
        <f>VLOOKUP(B227,'GASTOS 2015'!$A$9:$D$850,3,FALSE)</f>
        <v xml:space="preserve">LEJANIAS                                          </v>
      </c>
      <c r="D227" s="46">
        <f>IFERROR(VLOOKUP(B227,'GASTOS 2014'!$A$9:$E$818,4,FALSE),0)</f>
        <v>860.15</v>
      </c>
      <c r="E227" s="46">
        <f>IFERROR(VLOOKUP(B227,'GASTOS 2015'!$A$9:$D$850,4,FALSE),0)</f>
        <v>2507</v>
      </c>
      <c r="F227" s="46">
        <f t="shared" si="8"/>
        <v>1646.85</v>
      </c>
      <c r="G227" s="47">
        <f t="shared" si="9"/>
        <v>1.9146079172237402</v>
      </c>
    </row>
    <row r="228" spans="2:7" hidden="1" outlineLevel="1" x14ac:dyDescent="0.25">
      <c r="B228" s="29">
        <f>IF('GASTOS 2015'!B223=1,'GASTOS 2015'!A223,0)</f>
        <v>102060</v>
      </c>
      <c r="C228" s="30" t="str">
        <f>VLOOKUP(B228,'GASTOS 2015'!$A$9:$D$850,3,FALSE)</f>
        <v xml:space="preserve">OICATA                                            </v>
      </c>
      <c r="D228" s="31">
        <f>IFERROR(VLOOKUP(B228,'GASTOS 2014'!$A$9:$E$818,4,FALSE),0)</f>
        <v>2100</v>
      </c>
      <c r="E228" s="31">
        <f>IFERROR(VLOOKUP(B228,'GASTOS 2015'!$A$9:$D$850,4,FALSE),0)</f>
        <v>2100</v>
      </c>
      <c r="F228" s="31">
        <f t="shared" si="8"/>
        <v>0</v>
      </c>
      <c r="G228" s="32">
        <f t="shared" si="9"/>
        <v>0</v>
      </c>
    </row>
    <row r="229" spans="2:7" hidden="1" outlineLevel="1" x14ac:dyDescent="0.25">
      <c r="B229" s="24">
        <f>IF('GASTOS 2015'!B224=1,'GASTOS 2015'!A224,0)</f>
        <v>101135</v>
      </c>
      <c r="C229" s="25" t="str">
        <f>VLOOKUP(B229,'GASTOS 2015'!$A$9:$D$850,3,FALSE)</f>
        <v xml:space="preserve">SUPATA                                            </v>
      </c>
      <c r="D229" s="46">
        <f>IFERROR(VLOOKUP(B229,'GASTOS 2014'!$A$9:$E$818,4,FALSE),0)</f>
        <v>14000</v>
      </c>
      <c r="E229" s="46">
        <f>IFERROR(VLOOKUP(B229,'GASTOS 2015'!$A$9:$D$850,4,FALSE),0)</f>
        <v>2051</v>
      </c>
      <c r="F229" s="46">
        <f t="shared" si="8"/>
        <v>-11949</v>
      </c>
      <c r="G229" s="47">
        <f t="shared" si="9"/>
        <v>-0.85350000000000004</v>
      </c>
    </row>
    <row r="230" spans="2:7" hidden="1" outlineLevel="1" x14ac:dyDescent="0.25">
      <c r="B230" s="29">
        <f>IF('GASTOS 2015'!B225=1,'GASTOS 2015'!A225,0)</f>
        <v>102013</v>
      </c>
      <c r="C230" s="30" t="str">
        <f>VLOOKUP(B230,'GASTOS 2015'!$A$9:$D$850,3,FALSE)</f>
        <v xml:space="preserve">CALDAS                                            </v>
      </c>
      <c r="D230" s="31">
        <f>IFERROR(VLOOKUP(B230,'GASTOS 2014'!$A$9:$E$818,4,FALSE),0)</f>
        <v>1000</v>
      </c>
      <c r="E230" s="31">
        <f>IFERROR(VLOOKUP(B230,'GASTOS 2015'!$A$9:$D$850,4,FALSE),0)</f>
        <v>2000</v>
      </c>
      <c r="F230" s="31">
        <f t="shared" si="8"/>
        <v>1000</v>
      </c>
      <c r="G230" s="32">
        <f t="shared" si="9"/>
        <v>1</v>
      </c>
    </row>
    <row r="231" spans="2:7" hidden="1" outlineLevel="1" x14ac:dyDescent="0.25">
      <c r="B231" s="24">
        <f>IF('GASTOS 2015'!B226=1,'GASTOS 2015'!A226,0)</f>
        <v>102059</v>
      </c>
      <c r="C231" s="25" t="str">
        <f>VLOOKUP(B231,'GASTOS 2015'!$A$9:$D$850,3,FALSE)</f>
        <v xml:space="preserve">NUEVO COLON                                       </v>
      </c>
      <c r="D231" s="46">
        <f>IFERROR(VLOOKUP(B231,'GASTOS 2014'!$A$9:$E$818,4,FALSE),0)</f>
        <v>1000</v>
      </c>
      <c r="E231" s="46">
        <f>IFERROR(VLOOKUP(B231,'GASTOS 2015'!$A$9:$D$850,4,FALSE),0)</f>
        <v>2000</v>
      </c>
      <c r="F231" s="46">
        <f t="shared" si="8"/>
        <v>1000</v>
      </c>
      <c r="G231" s="47">
        <f t="shared" si="9"/>
        <v>1</v>
      </c>
    </row>
    <row r="232" spans="2:7" hidden="1" outlineLevel="1" x14ac:dyDescent="0.25">
      <c r="B232" s="29">
        <f>IF('GASTOS 2015'!B227=1,'GASTOS 2015'!A227,0)</f>
        <v>101173</v>
      </c>
      <c r="C232" s="30" t="str">
        <f>VLOOKUP(B232,'GASTOS 2015'!$A$9:$D$850,3,FALSE)</f>
        <v xml:space="preserve">TOBIA CUNDINAMARCA                                </v>
      </c>
      <c r="D232" s="31">
        <f>IFERROR(VLOOKUP(B232,'GASTOS 2014'!$A$9:$E$818,4,FALSE),0)</f>
        <v>0</v>
      </c>
      <c r="E232" s="31">
        <f>IFERROR(VLOOKUP(B232,'GASTOS 2015'!$A$9:$D$850,4,FALSE),0)</f>
        <v>1600</v>
      </c>
      <c r="F232" s="31">
        <f t="shared" si="8"/>
        <v>1600</v>
      </c>
      <c r="G232" s="32">
        <f t="shared" si="9"/>
        <v>1</v>
      </c>
    </row>
    <row r="233" spans="2:7" hidden="1" outlineLevel="1" x14ac:dyDescent="0.25">
      <c r="B233" s="24">
        <f>IF('GASTOS 2015'!B228=1,'GASTOS 2015'!A228,0)</f>
        <v>101056</v>
      </c>
      <c r="C233" s="25" t="str">
        <f>VLOOKUP(B233,'GASTOS 2015'!$A$9:$D$850,3,FALSE)</f>
        <v xml:space="preserve">BRICEÐO                                           </v>
      </c>
      <c r="D233" s="46">
        <f>IFERROR(VLOOKUP(B233,'GASTOS 2014'!$A$9:$E$818,4,FALSE),0)</f>
        <v>10400</v>
      </c>
      <c r="E233" s="46">
        <f>IFERROR(VLOOKUP(B233,'GASTOS 2015'!$A$9:$D$850,4,FALSE),0)</f>
        <v>1500</v>
      </c>
      <c r="F233" s="46">
        <f t="shared" si="8"/>
        <v>-8900</v>
      </c>
      <c r="G233" s="47">
        <f t="shared" si="9"/>
        <v>-0.85576923076923084</v>
      </c>
    </row>
    <row r="234" spans="2:7" hidden="1" outlineLevel="1" x14ac:dyDescent="0.25">
      <c r="B234" s="29">
        <f>IF('GASTOS 2015'!B229=1,'GASTOS 2015'!A229,0)</f>
        <v>101077</v>
      </c>
      <c r="C234" s="30" t="str">
        <f>VLOOKUP(B234,'GASTOS 2015'!$A$9:$D$850,3,FALSE)</f>
        <v xml:space="preserve">FUQUENE                                           </v>
      </c>
      <c r="D234" s="31">
        <f>IFERROR(VLOOKUP(B234,'GASTOS 2014'!$A$9:$E$818,4,FALSE),0)</f>
        <v>0</v>
      </c>
      <c r="E234" s="31">
        <f>IFERROR(VLOOKUP(B234,'GASTOS 2015'!$A$9:$D$850,4,FALSE),0)</f>
        <v>1470</v>
      </c>
      <c r="F234" s="31">
        <f t="shared" si="8"/>
        <v>1470</v>
      </c>
      <c r="G234" s="32">
        <f t="shared" si="9"/>
        <v>1</v>
      </c>
    </row>
    <row r="235" spans="2:7" hidden="1" outlineLevel="1" x14ac:dyDescent="0.25">
      <c r="B235" s="24">
        <f>IF('GASTOS 2015'!B230=1,'GASTOS 2015'!A230,0)</f>
        <v>101099</v>
      </c>
      <c r="C235" s="25" t="str">
        <f>VLOOKUP(B235,'GASTOS 2015'!$A$9:$D$850,3,FALSE)</f>
        <v xml:space="preserve">LENGUAZAQUE                                       </v>
      </c>
      <c r="D235" s="46">
        <f>IFERROR(VLOOKUP(B235,'GASTOS 2014'!$A$9:$E$818,4,FALSE),0)</f>
        <v>2122.79</v>
      </c>
      <c r="E235" s="46">
        <f>IFERROR(VLOOKUP(B235,'GASTOS 2015'!$A$9:$D$850,4,FALSE),0)</f>
        <v>1096.27</v>
      </c>
      <c r="F235" s="46">
        <f t="shared" si="8"/>
        <v>-1026.52</v>
      </c>
      <c r="G235" s="47">
        <f t="shared" si="9"/>
        <v>-0.48357114928937861</v>
      </c>
    </row>
    <row r="236" spans="2:7" hidden="1" outlineLevel="1" x14ac:dyDescent="0.25">
      <c r="B236" s="29">
        <f>IF('GASTOS 2015'!B231=1,'GASTOS 2015'!A231,0)</f>
        <v>102010</v>
      </c>
      <c r="C236" s="30" t="str">
        <f>VLOOKUP(B236,'GASTOS 2015'!$A$9:$D$850,3,FALSE)</f>
        <v xml:space="preserve">BRICEO                                            </v>
      </c>
      <c r="D236" s="31">
        <f>IFERROR(VLOOKUP(B236,'GASTOS 2014'!$A$9:$E$818,4,FALSE),0)</f>
        <v>0</v>
      </c>
      <c r="E236" s="31">
        <f>IFERROR(VLOOKUP(B236,'GASTOS 2015'!$A$9:$D$850,4,FALSE),0)</f>
        <v>1000</v>
      </c>
      <c r="F236" s="31">
        <f t="shared" si="8"/>
        <v>1000</v>
      </c>
      <c r="G236" s="32">
        <f t="shared" si="9"/>
        <v>1</v>
      </c>
    </row>
    <row r="237" spans="2:7" hidden="1" outlineLevel="1" x14ac:dyDescent="0.25">
      <c r="B237" s="24">
        <f>IF('GASTOS 2015'!B232=1,'GASTOS 2015'!A232,0)</f>
        <v>102028</v>
      </c>
      <c r="C237" s="25" t="str">
        <f>VLOOKUP(B237,'GASTOS 2015'!$A$9:$D$850,3,FALSE)</f>
        <v xml:space="preserve">CUBARA                                            </v>
      </c>
      <c r="D237" s="46">
        <f>IFERROR(VLOOKUP(B237,'GASTOS 2014'!$A$9:$E$818,4,FALSE),0)</f>
        <v>0</v>
      </c>
      <c r="E237" s="46">
        <f>IFERROR(VLOOKUP(B237,'GASTOS 2015'!$A$9:$D$850,4,FALSE),0)</f>
        <v>1000</v>
      </c>
      <c r="F237" s="46">
        <f t="shared" si="8"/>
        <v>1000</v>
      </c>
      <c r="G237" s="47">
        <f t="shared" si="9"/>
        <v>1</v>
      </c>
    </row>
    <row r="238" spans="2:7" hidden="1" outlineLevel="1" x14ac:dyDescent="0.25">
      <c r="B238" s="29">
        <f>IF('GASTOS 2015'!B233=1,'GASTOS 2015'!A233,0)</f>
        <v>102104</v>
      </c>
      <c r="C238" s="30" t="str">
        <f>VLOOKUP(B238,'GASTOS 2015'!$A$9:$D$850,3,FALSE)</f>
        <v xml:space="preserve">TASCO                                             </v>
      </c>
      <c r="D238" s="31">
        <f>IFERROR(VLOOKUP(B238,'GASTOS 2014'!$A$9:$E$818,4,FALSE),0)</f>
        <v>0</v>
      </c>
      <c r="E238" s="31">
        <f>IFERROR(VLOOKUP(B238,'GASTOS 2015'!$A$9:$D$850,4,FALSE),0)</f>
        <v>1000</v>
      </c>
      <c r="F238" s="31">
        <f t="shared" si="8"/>
        <v>1000</v>
      </c>
      <c r="G238" s="32">
        <f t="shared" si="9"/>
        <v>1</v>
      </c>
    </row>
    <row r="239" spans="2:7" hidden="1" outlineLevel="1" x14ac:dyDescent="0.25">
      <c r="B239" s="24">
        <f>IF('GASTOS 2015'!B234=1,'GASTOS 2015'!A234,0)</f>
        <v>102113</v>
      </c>
      <c r="C239" s="25" t="str">
        <f>VLOOKUP(B239,'GASTOS 2015'!$A$9:$D$850,3,FALSE)</f>
        <v xml:space="preserve">TOTA                                              </v>
      </c>
      <c r="D239" s="46">
        <f>IFERROR(VLOOKUP(B239,'GASTOS 2014'!$A$9:$E$818,4,FALSE),0)</f>
        <v>1000</v>
      </c>
      <c r="E239" s="46">
        <f>IFERROR(VLOOKUP(B239,'GASTOS 2015'!$A$9:$D$850,4,FALSE),0)</f>
        <v>1000</v>
      </c>
      <c r="F239" s="46">
        <f t="shared" si="8"/>
        <v>0</v>
      </c>
      <c r="G239" s="47">
        <f t="shared" si="9"/>
        <v>0</v>
      </c>
    </row>
    <row r="240" spans="2:7" hidden="1" outlineLevel="1" x14ac:dyDescent="0.25">
      <c r="B240" s="29">
        <f>IF('GASTOS 2015'!B235=1,'GASTOS 2015'!A235,0)</f>
        <v>102115</v>
      </c>
      <c r="C240" s="30" t="str">
        <f>VLOOKUP(B240,'GASTOS 2015'!$A$9:$D$850,3,FALSE)</f>
        <v xml:space="preserve">TUNUNGUA                                          </v>
      </c>
      <c r="D240" s="31">
        <f>IFERROR(VLOOKUP(B240,'GASTOS 2014'!$A$9:$E$818,4,FALSE),0)</f>
        <v>0</v>
      </c>
      <c r="E240" s="31">
        <f>IFERROR(VLOOKUP(B240,'GASTOS 2015'!$A$9:$D$850,4,FALSE),0)</f>
        <v>1000</v>
      </c>
      <c r="F240" s="31">
        <f t="shared" si="8"/>
        <v>1000</v>
      </c>
      <c r="G240" s="32">
        <f t="shared" si="9"/>
        <v>1</v>
      </c>
    </row>
    <row r="241" spans="2:7" hidden="1" outlineLevel="1" x14ac:dyDescent="0.25">
      <c r="B241" s="24">
        <f>IF('GASTOS 2015'!B236=1,'GASTOS 2015'!A236,0)</f>
        <v>102024</v>
      </c>
      <c r="C241" s="25" t="str">
        <f>VLOOKUP(B241,'GASTOS 2015'!$A$9:$D$850,3,FALSE)</f>
        <v xml:space="preserve">COMBITA                                           </v>
      </c>
      <c r="D241" s="46">
        <f>IFERROR(VLOOKUP(B241,'GASTOS 2014'!$A$9:$E$818,4,FALSE),0)</f>
        <v>2000</v>
      </c>
      <c r="E241" s="46">
        <f>IFERROR(VLOOKUP(B241,'GASTOS 2015'!$A$9:$D$850,4,FALSE),0)</f>
        <v>700</v>
      </c>
      <c r="F241" s="46">
        <f t="shared" si="8"/>
        <v>-1300</v>
      </c>
      <c r="G241" s="47">
        <f t="shared" si="9"/>
        <v>-0.65</v>
      </c>
    </row>
    <row r="242" spans="2:7" ht="15.75" hidden="1" outlineLevel="1" thickBot="1" x14ac:dyDescent="0.3">
      <c r="B242" s="38">
        <f>IF('GASTOS 2015'!B237=1,'GASTOS 2015'!A237,0)</f>
        <v>102056</v>
      </c>
      <c r="C242" s="39" t="str">
        <f>VLOOKUP(B242,'GASTOS 2015'!$A$9:$D$850,3,FALSE)</f>
        <v xml:space="preserve">MOTAVITA                                          </v>
      </c>
      <c r="D242" s="40">
        <f>IFERROR(VLOOKUP(B242,'GASTOS 2014'!$A$9:$E$818,4,FALSE),0)</f>
        <v>0</v>
      </c>
      <c r="E242" s="40">
        <f>IFERROR(VLOOKUP(B242,'GASTOS 2015'!$A$9:$D$850,4,FALSE),0)</f>
        <v>700</v>
      </c>
      <c r="F242" s="40">
        <f t="shared" si="8"/>
        <v>700</v>
      </c>
      <c r="G242" s="41">
        <f t="shared" si="9"/>
        <v>1</v>
      </c>
    </row>
    <row r="243" spans="2:7" hidden="1" outlineLevel="1" x14ac:dyDescent="0.25">
      <c r="B243" s="24">
        <f>IF('GASTOS 2014'!E99='GASTOS 2014'!A99,0,'GASTOS 2014'!A99)</f>
        <v>101147</v>
      </c>
      <c r="C243" s="25" t="str">
        <f>VLOOKUP(B243,'GASTOS 2014'!$A$9:$E$818,3,FALSE)</f>
        <v>UBALA</v>
      </c>
      <c r="D243" s="46">
        <f>IFERROR(VLOOKUP(B243,'GASTOS 2014'!$A$9:$E$818,4,FALSE),0)</f>
        <v>128975.45999999999</v>
      </c>
      <c r="E243" s="46">
        <f>IFERROR(VLOOKUP(B243,'GASTOS 2015'!$A$9:$D$850,4,FALSE),0)</f>
        <v>0</v>
      </c>
      <c r="F243" s="46">
        <f t="shared" ref="F243:F268" si="10">E243-D243</f>
        <v>-128975.45999999999</v>
      </c>
      <c r="G243" s="47">
        <f t="shared" ref="G243:G268" si="11">IF(AND(D243=0,E243&gt;0),100%,IFERROR(E243/D243-1,0%))</f>
        <v>-1</v>
      </c>
    </row>
    <row r="244" spans="2:7" hidden="1" outlineLevel="1" x14ac:dyDescent="0.25">
      <c r="B244" s="29">
        <f>IF('GASTOS 2014'!E108='GASTOS 2014'!A108,0,'GASTOS 2014'!A108)</f>
        <v>101061</v>
      </c>
      <c r="C244" s="30" t="str">
        <f>VLOOKUP(B244,'GASTOS 2014'!$A$9:$E$818,3,FALSE)</f>
        <v>CAQUEZA</v>
      </c>
      <c r="D244" s="31">
        <f>IFERROR(VLOOKUP(B244,'GASTOS 2014'!$A$9:$E$818,4,FALSE),0)</f>
        <v>98600</v>
      </c>
      <c r="E244" s="31">
        <f>IFERROR(VLOOKUP(B244,'GASTOS 2015'!$A$9:$D$850,4,FALSE),0)</f>
        <v>0</v>
      </c>
      <c r="F244" s="31">
        <f t="shared" si="10"/>
        <v>-98600</v>
      </c>
      <c r="G244" s="32">
        <f t="shared" si="11"/>
        <v>-1</v>
      </c>
    </row>
    <row r="245" spans="2:7" hidden="1" outlineLevel="1" x14ac:dyDescent="0.25">
      <c r="B245" s="24">
        <f>IF('GASTOS 2014'!E121='GASTOS 2014'!A121,0,'GASTOS 2014'!A121)</f>
        <v>101125</v>
      </c>
      <c r="C245" s="25" t="str">
        <f>VLOOKUP(B245,'GASTOS 2014'!$A$9:$E$818,3,FALSE)</f>
        <v>SAN JUAN DE RIOSECO</v>
      </c>
      <c r="D245" s="46">
        <f>IFERROR(VLOOKUP(B245,'GASTOS 2014'!$A$9:$E$818,4,FALSE),0)</f>
        <v>72108.81</v>
      </c>
      <c r="E245" s="46">
        <f>IFERROR(VLOOKUP(B245,'GASTOS 2015'!$A$9:$D$850,4,FALSE),0)</f>
        <v>0</v>
      </c>
      <c r="F245" s="46">
        <f t="shared" si="10"/>
        <v>-72108.81</v>
      </c>
      <c r="G245" s="47">
        <f t="shared" si="11"/>
        <v>-1</v>
      </c>
    </row>
    <row r="246" spans="2:7" hidden="1" outlineLevel="1" x14ac:dyDescent="0.25">
      <c r="B246" s="29">
        <f>IF('GASTOS 2014'!E133='GASTOS 2014'!A133,0,'GASTOS 2014'!A133)</f>
        <v>101136</v>
      </c>
      <c r="C246" s="30" t="str">
        <f>VLOOKUP(B246,'GASTOS 2014'!$A$9:$E$818,3,FALSE)</f>
        <v>SUSA</v>
      </c>
      <c r="D246" s="31">
        <f>IFERROR(VLOOKUP(B246,'GASTOS 2014'!$A$9:$E$818,4,FALSE),0)</f>
        <v>46420.94</v>
      </c>
      <c r="E246" s="31">
        <f>IFERROR(VLOOKUP(B246,'GASTOS 2015'!$A$9:$D$850,4,FALSE),0)</f>
        <v>0</v>
      </c>
      <c r="F246" s="31">
        <f t="shared" si="10"/>
        <v>-46420.94</v>
      </c>
      <c r="G246" s="32">
        <f t="shared" si="11"/>
        <v>-1</v>
      </c>
    </row>
    <row r="247" spans="2:7" hidden="1" outlineLevel="1" x14ac:dyDescent="0.25">
      <c r="B247" s="24">
        <f>IF('GASTOS 2014'!E140='GASTOS 2014'!A140,0,'GASTOS 2014'!A140)</f>
        <v>103034</v>
      </c>
      <c r="C247" s="25" t="str">
        <f>VLOOKUP(B247,'GASTOS 2014'!$A$9:$E$818,3,FALSE)</f>
        <v>LA URIBE META</v>
      </c>
      <c r="D247" s="46">
        <f>IFERROR(VLOOKUP(B247,'GASTOS 2014'!$A$9:$E$818,4,FALSE),0)</f>
        <v>38280</v>
      </c>
      <c r="E247" s="46">
        <f>IFERROR(VLOOKUP(B247,'GASTOS 2015'!$A$9:$D$850,4,FALSE),0)</f>
        <v>0</v>
      </c>
      <c r="F247" s="46">
        <f t="shared" si="10"/>
        <v>-38280</v>
      </c>
      <c r="G247" s="47">
        <f t="shared" si="11"/>
        <v>-1</v>
      </c>
    </row>
    <row r="248" spans="2:7" hidden="1" outlineLevel="1" x14ac:dyDescent="0.25">
      <c r="B248" s="29">
        <f>IF('GASTOS 2014'!E164='GASTOS 2014'!A164,0,'GASTOS 2014'!A164)</f>
        <v>103013</v>
      </c>
      <c r="C248" s="30" t="str">
        <f>VLOOKUP(B248,'GASTOS 2014'!$A$9:$E$818,3,FALSE)</f>
        <v>LA MACARENA</v>
      </c>
      <c r="D248" s="31">
        <f>IFERROR(VLOOKUP(B248,'GASTOS 2014'!$A$9:$E$818,4,FALSE),0)</f>
        <v>19000</v>
      </c>
      <c r="E248" s="31">
        <f>IFERROR(VLOOKUP(B248,'GASTOS 2015'!$A$9:$D$850,4,FALSE),0)</f>
        <v>0</v>
      </c>
      <c r="F248" s="31">
        <f t="shared" si="10"/>
        <v>-19000</v>
      </c>
      <c r="G248" s="32">
        <f t="shared" si="11"/>
        <v>-1</v>
      </c>
    </row>
    <row r="249" spans="2:7" hidden="1" outlineLevel="1" x14ac:dyDescent="0.25">
      <c r="B249" s="24">
        <f>IF('GASTOS 2014'!E183='GASTOS 2014'!A183,0,'GASTOS 2014'!A183)</f>
        <v>101087</v>
      </c>
      <c r="C249" s="25" t="str">
        <f>VLOOKUP(B249,'GASTOS 2014'!$A$9:$E$818,3,FALSE)</f>
        <v>GUATAQUI</v>
      </c>
      <c r="D249" s="46">
        <f>IFERROR(VLOOKUP(B249,'GASTOS 2014'!$A$9:$E$818,4,FALSE),0)</f>
        <v>10000</v>
      </c>
      <c r="E249" s="46">
        <f>IFERROR(VLOOKUP(B249,'GASTOS 2015'!$A$9:$D$850,4,FALSE),0)</f>
        <v>0</v>
      </c>
      <c r="F249" s="46">
        <f t="shared" si="10"/>
        <v>-10000</v>
      </c>
      <c r="G249" s="47">
        <f t="shared" si="11"/>
        <v>-1</v>
      </c>
    </row>
    <row r="250" spans="2:7" hidden="1" outlineLevel="1" x14ac:dyDescent="0.25">
      <c r="B250" s="29">
        <f>IF('GASTOS 2014'!E188='GASTOS 2014'!A188,0,'GASTOS 2014'!A188)</f>
        <v>101103</v>
      </c>
      <c r="C250" s="30" t="str">
        <f>VLOOKUP(B250,'GASTOS 2014'!$A$9:$E$818,3,FALSE)</f>
        <v>MEDINA</v>
      </c>
      <c r="D250" s="31">
        <f>IFERROR(VLOOKUP(B250,'GASTOS 2014'!$A$9:$E$818,4,FALSE),0)</f>
        <v>9281.99</v>
      </c>
      <c r="E250" s="31">
        <f>IFERROR(VLOOKUP(B250,'GASTOS 2015'!$A$9:$D$850,4,FALSE),0)</f>
        <v>0</v>
      </c>
      <c r="F250" s="31">
        <f t="shared" si="10"/>
        <v>-9281.99</v>
      </c>
      <c r="G250" s="32">
        <f t="shared" si="11"/>
        <v>-1</v>
      </c>
    </row>
    <row r="251" spans="2:7" hidden="1" outlineLevel="1" x14ac:dyDescent="0.25">
      <c r="B251" s="24">
        <f>IF('GASTOS 2014'!E193='GASTOS 2014'!A193,0,'GASTOS 2014'!A193)</f>
        <v>101070</v>
      </c>
      <c r="C251" s="25" t="str">
        <f>VLOOKUP(B251,'GASTOS 2014'!$A$9:$E$818,3,FALSE)</f>
        <v>CUCUNUBA</v>
      </c>
      <c r="D251" s="46">
        <f>IFERROR(VLOOKUP(B251,'GASTOS 2014'!$A$9:$E$818,4,FALSE),0)</f>
        <v>8500</v>
      </c>
      <c r="E251" s="46">
        <f>IFERROR(VLOOKUP(B251,'GASTOS 2015'!$A$9:$D$850,4,FALSE),0)</f>
        <v>0</v>
      </c>
      <c r="F251" s="46">
        <f t="shared" si="10"/>
        <v>-8500</v>
      </c>
      <c r="G251" s="47">
        <f t="shared" si="11"/>
        <v>-1</v>
      </c>
    </row>
    <row r="252" spans="2:7" hidden="1" outlineLevel="1" x14ac:dyDescent="0.25">
      <c r="B252" s="29">
        <f>IF('GASTOS 2014'!E195='GASTOS 2014'!A195,0,'GASTOS 2014'!A195)</f>
        <v>101060</v>
      </c>
      <c r="C252" s="30" t="str">
        <f>VLOOKUP(B252,'GASTOS 2014'!$A$9:$E$818,3,FALSE)</f>
        <v>CAPARRAPI</v>
      </c>
      <c r="D252" s="31">
        <f>IFERROR(VLOOKUP(B252,'GASTOS 2014'!$A$9:$E$818,4,FALSE),0)</f>
        <v>8200</v>
      </c>
      <c r="E252" s="31">
        <f>IFERROR(VLOOKUP(B252,'GASTOS 2015'!$A$9:$D$850,4,FALSE),0)</f>
        <v>0</v>
      </c>
      <c r="F252" s="31">
        <f t="shared" si="10"/>
        <v>-8200</v>
      </c>
      <c r="G252" s="32">
        <f t="shared" si="11"/>
        <v>-1</v>
      </c>
    </row>
    <row r="253" spans="2:7" hidden="1" outlineLevel="1" x14ac:dyDescent="0.25">
      <c r="B253" s="24">
        <f>IF('GASTOS 2014'!E199='GASTOS 2014'!A199,0,'GASTOS 2014'!A199)</f>
        <v>101241</v>
      </c>
      <c r="C253" s="25" t="str">
        <f>VLOOKUP(B253,'GASTOS 2014'!$A$9:$E$818,3,FALSE)</f>
        <v>GRANADA CUNDINAMARCA</v>
      </c>
      <c r="D253" s="46">
        <f>IFERROR(VLOOKUP(B253,'GASTOS 2014'!$A$9:$E$818,4,FALSE),0)</f>
        <v>8000</v>
      </c>
      <c r="E253" s="46">
        <f>IFERROR(VLOOKUP(B253,'GASTOS 2015'!$A$9:$D$850,4,FALSE),0)</f>
        <v>0</v>
      </c>
      <c r="F253" s="46">
        <f t="shared" si="10"/>
        <v>-8000</v>
      </c>
      <c r="G253" s="47">
        <f t="shared" si="11"/>
        <v>-1</v>
      </c>
    </row>
    <row r="254" spans="2:7" hidden="1" outlineLevel="1" x14ac:dyDescent="0.25">
      <c r="B254" s="29">
        <f>IF('GASTOS 2014'!E200='GASTOS 2014'!A200,0,'GASTOS 2014'!A200)</f>
        <v>102101</v>
      </c>
      <c r="C254" s="30" t="str">
        <f>VLOOKUP(B254,'GASTOS 2014'!$A$9:$E$818,3,FALSE)</f>
        <v>SUSACON</v>
      </c>
      <c r="D254" s="31">
        <f>IFERROR(VLOOKUP(B254,'GASTOS 2014'!$A$9:$E$818,4,FALSE),0)</f>
        <v>8000</v>
      </c>
      <c r="E254" s="31">
        <f>IFERROR(VLOOKUP(B254,'GASTOS 2015'!$A$9:$D$850,4,FALSE),0)</f>
        <v>0</v>
      </c>
      <c r="F254" s="31">
        <f t="shared" si="10"/>
        <v>-8000</v>
      </c>
      <c r="G254" s="32">
        <f t="shared" si="11"/>
        <v>-1</v>
      </c>
    </row>
    <row r="255" spans="2:7" hidden="1" outlineLevel="1" x14ac:dyDescent="0.25">
      <c r="B255" s="24">
        <f>IF('GASTOS 2014'!E203='GASTOS 2014'!A203,0,'GASTOS 2014'!A203)</f>
        <v>101062</v>
      </c>
      <c r="C255" s="25" t="str">
        <f>VLOOKUP(B255,'GASTOS 2014'!$A$9:$E$818,3,FALSE)</f>
        <v>CARMEN DE CARUPA</v>
      </c>
      <c r="D255" s="46">
        <f>IFERROR(VLOOKUP(B255,'GASTOS 2014'!$A$9:$E$818,4,FALSE),0)</f>
        <v>7000</v>
      </c>
      <c r="E255" s="46">
        <f>IFERROR(VLOOKUP(B255,'GASTOS 2015'!$A$9:$D$850,4,FALSE),0)</f>
        <v>0</v>
      </c>
      <c r="F255" s="46">
        <f t="shared" si="10"/>
        <v>-7000</v>
      </c>
      <c r="G255" s="47">
        <f t="shared" si="11"/>
        <v>-1</v>
      </c>
    </row>
    <row r="256" spans="2:7" hidden="1" outlineLevel="1" x14ac:dyDescent="0.25">
      <c r="B256" s="29">
        <f>IF('GASTOS 2014'!E204='GASTOS 2014'!A204,0,'GASTOS 2014'!A204)</f>
        <v>102027</v>
      </c>
      <c r="C256" s="30" t="str">
        <f>VLOOKUP(B256,'GASTOS 2014'!$A$9:$E$818,3,FALSE)</f>
        <v>COVARACHIA</v>
      </c>
      <c r="D256" s="31">
        <f>IFERROR(VLOOKUP(B256,'GASTOS 2014'!$A$9:$E$818,4,FALSE),0)</f>
        <v>7000</v>
      </c>
      <c r="E256" s="31">
        <f>IFERROR(VLOOKUP(B256,'GASTOS 2015'!$A$9:$D$850,4,FALSE),0)</f>
        <v>0</v>
      </c>
      <c r="F256" s="31">
        <f t="shared" si="10"/>
        <v>-7000</v>
      </c>
      <c r="G256" s="32">
        <f t="shared" si="11"/>
        <v>-1</v>
      </c>
    </row>
    <row r="257" spans="1:10" hidden="1" outlineLevel="1" x14ac:dyDescent="0.25">
      <c r="B257" s="24">
        <f>IF('GASTOS 2014'!E207='GASTOS 2014'!A207,0,'GASTOS 2014'!A207)</f>
        <v>102061</v>
      </c>
      <c r="C257" s="25" t="str">
        <f>VLOOKUP(B257,'GASTOS 2014'!$A$9:$E$818,3,FALSE)</f>
        <v>OTANCHE</v>
      </c>
      <c r="D257" s="46">
        <f>IFERROR(VLOOKUP(B257,'GASTOS 2014'!$A$9:$E$818,4,FALSE),0)</f>
        <v>6531.31</v>
      </c>
      <c r="E257" s="46">
        <f>IFERROR(VLOOKUP(B257,'GASTOS 2015'!$A$9:$D$850,4,FALSE),0)</f>
        <v>0</v>
      </c>
      <c r="F257" s="46">
        <f t="shared" si="10"/>
        <v>-6531.31</v>
      </c>
      <c r="G257" s="47">
        <f t="shared" si="11"/>
        <v>-1</v>
      </c>
    </row>
    <row r="258" spans="1:10" hidden="1" outlineLevel="1" x14ac:dyDescent="0.25">
      <c r="B258" s="29">
        <f>IF('GASTOS 2014'!E211='GASTOS 2014'!A211,0,'GASTOS 2014'!A211)</f>
        <v>102037</v>
      </c>
      <c r="C258" s="30" t="str">
        <f>VLOOKUP(B258,'GASTOS 2014'!$A$9:$E$818,3,FALSE)</f>
        <v>GAMEZA</v>
      </c>
      <c r="D258" s="31">
        <f>IFERROR(VLOOKUP(B258,'GASTOS 2014'!$A$9:$E$818,4,FALSE),0)</f>
        <v>6000</v>
      </c>
      <c r="E258" s="31">
        <f>IFERROR(VLOOKUP(B258,'GASTOS 2015'!$A$9:$D$850,4,FALSE),0)</f>
        <v>0</v>
      </c>
      <c r="F258" s="31">
        <f t="shared" si="10"/>
        <v>-6000</v>
      </c>
      <c r="G258" s="32">
        <f t="shared" si="11"/>
        <v>-1</v>
      </c>
    </row>
    <row r="259" spans="1:10" hidden="1" outlineLevel="1" x14ac:dyDescent="0.25">
      <c r="B259" s="24">
        <f>IF('GASTOS 2014'!E214='GASTOS 2014'!A214,0,'GASTOS 2014'!A214)</f>
        <v>103015</v>
      </c>
      <c r="C259" s="25" t="str">
        <f>VLOOKUP(B259,'GASTOS 2014'!$A$9:$E$818,3,FALSE)</f>
        <v>MESETAS</v>
      </c>
      <c r="D259" s="46">
        <f>IFERROR(VLOOKUP(B259,'GASTOS 2014'!$A$9:$E$818,4,FALSE),0)</f>
        <v>4651.5</v>
      </c>
      <c r="E259" s="46">
        <f>IFERROR(VLOOKUP(B259,'GASTOS 2015'!$A$9:$D$850,4,FALSE),0)</f>
        <v>0</v>
      </c>
      <c r="F259" s="46">
        <f t="shared" si="10"/>
        <v>-4651.5</v>
      </c>
      <c r="G259" s="47">
        <f t="shared" si="11"/>
        <v>-1</v>
      </c>
    </row>
    <row r="260" spans="1:10" hidden="1" outlineLevel="1" x14ac:dyDescent="0.25">
      <c r="B260" s="29">
        <f>IF('GASTOS 2014'!E217='GASTOS 2014'!A217,0,'GASTOS 2014'!A217)</f>
        <v>102014</v>
      </c>
      <c r="C260" s="30" t="str">
        <f>VLOOKUP(B260,'GASTOS 2014'!$A$9:$E$818,3,FALSE)</f>
        <v>CAMPO HERMOSO</v>
      </c>
      <c r="D260" s="31">
        <f>IFERROR(VLOOKUP(B260,'GASTOS 2014'!$A$9:$E$818,4,FALSE),0)</f>
        <v>3720.6</v>
      </c>
      <c r="E260" s="31">
        <f>IFERROR(VLOOKUP(B260,'GASTOS 2015'!$A$9:$D$850,4,FALSE),0)</f>
        <v>0</v>
      </c>
      <c r="F260" s="31">
        <f t="shared" si="10"/>
        <v>-3720.6</v>
      </c>
      <c r="G260" s="32">
        <f t="shared" si="11"/>
        <v>-1</v>
      </c>
    </row>
    <row r="261" spans="1:10" hidden="1" outlineLevel="1" x14ac:dyDescent="0.25">
      <c r="B261" s="24">
        <f>IF('GASTOS 2014'!E223='GASTOS 2014'!A223,0,'GASTOS 2014'!A223)</f>
        <v>102026</v>
      </c>
      <c r="C261" s="25" t="str">
        <f>VLOOKUP(B261,'GASTOS 2014'!$A$9:$E$818,3,FALSE)</f>
        <v>CORRALES</v>
      </c>
      <c r="D261" s="46">
        <f>IFERROR(VLOOKUP(B261,'GASTOS 2014'!$A$9:$E$818,4,FALSE),0)</f>
        <v>3000</v>
      </c>
      <c r="E261" s="46">
        <f>IFERROR(VLOOKUP(B261,'GASTOS 2015'!$A$9:$D$850,4,FALSE),0)</f>
        <v>0</v>
      </c>
      <c r="F261" s="46">
        <f t="shared" si="10"/>
        <v>-3000</v>
      </c>
      <c r="G261" s="47">
        <f t="shared" si="11"/>
        <v>-1</v>
      </c>
    </row>
    <row r="262" spans="1:10" hidden="1" outlineLevel="1" x14ac:dyDescent="0.25">
      <c r="B262" s="29">
        <f>IF('GASTOS 2014'!E227='GASTOS 2014'!A227,0,'GASTOS 2014'!A227)</f>
        <v>101121</v>
      </c>
      <c r="C262" s="30" t="str">
        <f>VLOOKUP(B262,'GASTOS 2014'!$A$9:$E$818,3,FALSE)</f>
        <v>SAN A.DE TEQUENDAMA</v>
      </c>
      <c r="D262" s="31">
        <f>IFERROR(VLOOKUP(B262,'GASTOS 2014'!$A$9:$E$818,4,FALSE),0)</f>
        <v>2000</v>
      </c>
      <c r="E262" s="31">
        <f>IFERROR(VLOOKUP(B262,'GASTOS 2015'!$A$9:$D$850,4,FALSE),0)</f>
        <v>0</v>
      </c>
      <c r="F262" s="31">
        <f t="shared" si="10"/>
        <v>-2000</v>
      </c>
      <c r="G262" s="32">
        <f t="shared" si="11"/>
        <v>-1</v>
      </c>
    </row>
    <row r="263" spans="1:10" hidden="1" outlineLevel="1" x14ac:dyDescent="0.25">
      <c r="B263" s="24">
        <f>IF('GASTOS 2014'!E234='GASTOS 2014'!A234,0,'GASTOS 2014'!A234)</f>
        <v>102095</v>
      </c>
      <c r="C263" s="25" t="str">
        <f>VLOOKUP(B263,'GASTOS 2014'!$A$9:$E$818,3,FALSE)</f>
        <v>SOCOTA</v>
      </c>
      <c r="D263" s="46">
        <f>IFERROR(VLOOKUP(B263,'GASTOS 2014'!$A$9:$E$818,4,FALSE),0)</f>
        <v>1000</v>
      </c>
      <c r="E263" s="46">
        <f>IFERROR(VLOOKUP(B263,'GASTOS 2015'!$A$9:$D$850,4,FALSE),0)</f>
        <v>0</v>
      </c>
      <c r="F263" s="46">
        <f t="shared" si="10"/>
        <v>-1000</v>
      </c>
      <c r="G263" s="47">
        <f t="shared" si="11"/>
        <v>-1</v>
      </c>
    </row>
    <row r="264" spans="1:10" hidden="1" outlineLevel="1" x14ac:dyDescent="0.25">
      <c r="B264" s="29">
        <f>IF('GASTOS 2014'!E235='GASTOS 2014'!A235,0,'GASTOS 2014'!A235)</f>
        <v>102036</v>
      </c>
      <c r="C264" s="30" t="str">
        <f>VLOOKUP(B264,'GASTOS 2014'!$A$9:$E$818,3,FALSE)</f>
        <v>GACHANTIVA</v>
      </c>
      <c r="D264" s="31">
        <f>IFERROR(VLOOKUP(B264,'GASTOS 2014'!$A$9:$E$818,4,FALSE),0)</f>
        <v>1000</v>
      </c>
      <c r="E264" s="31">
        <f>IFERROR(VLOOKUP(B264,'GASTOS 2015'!$A$9:$D$850,4,FALSE),0)</f>
        <v>0</v>
      </c>
      <c r="F264" s="31">
        <f t="shared" si="10"/>
        <v>-1000</v>
      </c>
      <c r="G264" s="32">
        <f t="shared" si="11"/>
        <v>-1</v>
      </c>
    </row>
    <row r="265" spans="1:10" hidden="1" outlineLevel="1" x14ac:dyDescent="0.25">
      <c r="B265" s="24">
        <f>IF('GASTOS 2014'!E236='GASTOS 2014'!A236,0,'GASTOS 2014'!A236)</f>
        <v>102029</v>
      </c>
      <c r="C265" s="25" t="str">
        <f>VLOOKUP(B265,'GASTOS 2014'!$A$9:$E$818,3,FALSE)</f>
        <v>CUCAITA</v>
      </c>
      <c r="D265" s="46">
        <f>IFERROR(VLOOKUP(B265,'GASTOS 2014'!$A$9:$E$818,4,FALSE),0)</f>
        <v>1000</v>
      </c>
      <c r="E265" s="46">
        <f>IFERROR(VLOOKUP(B265,'GASTOS 2015'!$A$9:$D$850,4,FALSE),0)</f>
        <v>0</v>
      </c>
      <c r="F265" s="46">
        <f t="shared" si="10"/>
        <v>-1000</v>
      </c>
      <c r="G265" s="47">
        <f t="shared" si="11"/>
        <v>-1</v>
      </c>
    </row>
    <row r="266" spans="1:10" hidden="1" outlineLevel="1" x14ac:dyDescent="0.25">
      <c r="B266" s="29">
        <f>IF('GASTOS 2014'!E237='GASTOS 2014'!A237,0,'GASTOS 2014'!A237)</f>
        <v>102065</v>
      </c>
      <c r="C266" s="30" t="str">
        <f>VLOOKUP(B266,'GASTOS 2014'!$A$9:$E$818,3,FALSE)</f>
        <v>PAJARITO</v>
      </c>
      <c r="D266" s="31">
        <f>IFERROR(VLOOKUP(B266,'GASTOS 2014'!$A$9:$E$818,4,FALSE),0)</f>
        <v>925.04</v>
      </c>
      <c r="E266" s="31">
        <f>IFERROR(VLOOKUP(B266,'GASTOS 2015'!$A$9:$D$850,4,FALSE),0)</f>
        <v>0</v>
      </c>
      <c r="F266" s="31">
        <f t="shared" si="10"/>
        <v>-925.04</v>
      </c>
      <c r="G266" s="32">
        <f t="shared" si="11"/>
        <v>-1</v>
      </c>
    </row>
    <row r="267" spans="1:10" hidden="1" outlineLevel="1" x14ac:dyDescent="0.25">
      <c r="B267" s="24">
        <f>IF('GASTOS 2014'!E239='GASTOS 2014'!A239,0,'GASTOS 2014'!A239)</f>
        <v>101093</v>
      </c>
      <c r="C267" s="25" t="str">
        <f>VLOOKUP(B267,'GASTOS 2014'!$A$9:$E$818,3,FALSE)</f>
        <v>JUNIN</v>
      </c>
      <c r="D267" s="46">
        <f>IFERROR(VLOOKUP(B267,'GASTOS 2014'!$A$9:$E$818,4,FALSE),0)</f>
        <v>775.25</v>
      </c>
      <c r="E267" s="46">
        <f>IFERROR(VLOOKUP(B267,'GASTOS 2015'!$A$9:$D$850,4,FALSE),0)</f>
        <v>0</v>
      </c>
      <c r="F267" s="46">
        <f t="shared" si="10"/>
        <v>-775.25</v>
      </c>
      <c r="G267" s="47">
        <f t="shared" si="11"/>
        <v>-1</v>
      </c>
    </row>
    <row r="268" spans="1:10" ht="15.75" hidden="1" outlineLevel="1" thickBot="1" x14ac:dyDescent="0.3">
      <c r="B268" s="38">
        <f>IF('GASTOS 2014'!E240='GASTOS 2014'!A240,0,'GASTOS 2014'!A240)</f>
        <v>101002</v>
      </c>
      <c r="C268" s="39" t="str">
        <f>VLOOKUP(B268,'GASTOS 2014'!$A$9:$E$818,3,FALSE)</f>
        <v>OFICINA VIRTUAL BOGOTA</v>
      </c>
      <c r="D268" s="40">
        <f>IFERROR(VLOOKUP(B268,'GASTOS 2014'!$A$9:$E$818,4,FALSE),0)</f>
        <v>-575</v>
      </c>
      <c r="E268" s="40">
        <f>IFERROR(VLOOKUP(B268,'GASTOS 2015'!$A$9:$D$850,4,FALSE),0)</f>
        <v>0</v>
      </c>
      <c r="F268" s="40">
        <f t="shared" si="10"/>
        <v>575</v>
      </c>
      <c r="G268" s="41">
        <f t="shared" si="11"/>
        <v>-1</v>
      </c>
    </row>
    <row r="269" spans="1:10" s="6" customFormat="1" collapsed="1" x14ac:dyDescent="0.25">
      <c r="C269" s="19"/>
      <c r="D269" s="20"/>
      <c r="E269" s="20"/>
      <c r="F269" s="20"/>
      <c r="G269" s="20"/>
      <c r="H269" s="20"/>
      <c r="I269" s="68"/>
      <c r="J269" s="20"/>
    </row>
    <row r="270" spans="1:10" ht="21" x14ac:dyDescent="0.25">
      <c r="A270" s="13"/>
      <c r="B270" s="13"/>
      <c r="C270" s="14" t="s">
        <v>1670</v>
      </c>
      <c r="D270" s="15">
        <v>0</v>
      </c>
      <c r="E270" s="15">
        <v>0</v>
      </c>
      <c r="F270" s="16">
        <f>E270-D270</f>
        <v>0</v>
      </c>
      <c r="G270" s="17" t="e">
        <f>E270/D270-1</f>
        <v>#DIV/0!</v>
      </c>
      <c r="H270" s="15">
        <f>'RECAUDO SEPTIEMBRE'!E242*20%</f>
        <v>0</v>
      </c>
      <c r="I270" s="62">
        <f>E270-H270</f>
        <v>0</v>
      </c>
      <c r="J270" s="63" t="e">
        <f>E270/H270-1</f>
        <v>#DIV/0!</v>
      </c>
    </row>
    <row r="271" spans="1:10" ht="15.75" hidden="1" outlineLevel="1" thickBot="1" x14ac:dyDescent="0.3">
      <c r="B271" s="21"/>
      <c r="C271" s="22"/>
      <c r="D271" s="21"/>
      <c r="E271" s="23"/>
      <c r="F271" s="21"/>
      <c r="G271" s="21"/>
      <c r="H271" s="69"/>
      <c r="I271" s="70"/>
      <c r="J271" s="69"/>
    </row>
    <row r="272" spans="1:10" hidden="1" outlineLevel="1" x14ac:dyDescent="0.25">
      <c r="B272" s="24">
        <f>IF('GASTOS 2015'!B238=2,'GASTOS 2015'!A238,0)</f>
        <v>209001</v>
      </c>
      <c r="C272" s="25" t="str">
        <f>VLOOKUP(B272,'GASTOS 2015'!$A$9:$D$850,3,FALSE)</f>
        <v xml:space="preserve">MEDELLIN                                          </v>
      </c>
      <c r="D272" s="46">
        <f>IFERROR(VLOOKUP(B272,'GASTOS 2014'!$A$9:$E$818,4,FALSE),0)</f>
        <v>321919663.23999995</v>
      </c>
      <c r="E272" s="46">
        <f>IFERROR(VLOOKUP(B272,'GASTOS 2015'!$A$9:$D$850,4,FALSE),0)</f>
        <v>382289270.50000006</v>
      </c>
      <c r="F272" s="46">
        <f t="shared" si="8"/>
        <v>60369607.26000011</v>
      </c>
      <c r="G272" s="47">
        <f t="shared" si="9"/>
        <v>0.18753003980062233</v>
      </c>
    </row>
    <row r="273" spans="2:7" hidden="1" outlineLevel="1" x14ac:dyDescent="0.25">
      <c r="B273" s="29">
        <f>IF('GASTOS 2015'!B239=2,'GASTOS 2015'!A239,0)</f>
        <v>209122</v>
      </c>
      <c r="C273" s="30" t="str">
        <f>VLOOKUP(B273,'GASTOS 2015'!$A$9:$D$850,3,FALSE)</f>
        <v xml:space="preserve">YARUMAL                                           </v>
      </c>
      <c r="D273" s="31">
        <f>IFERROR(VLOOKUP(B273,'GASTOS 2014'!$A$9:$E$818,4,FALSE),0)</f>
        <v>5266873.6399999997</v>
      </c>
      <c r="E273" s="31">
        <f>IFERROR(VLOOKUP(B273,'GASTOS 2015'!$A$9:$D$850,4,FALSE),0)</f>
        <v>6222895.3799999999</v>
      </c>
      <c r="F273" s="31">
        <f t="shared" si="8"/>
        <v>956021.74000000022</v>
      </c>
      <c r="G273" s="32">
        <f t="shared" si="9"/>
        <v>0.18151598184155415</v>
      </c>
    </row>
    <row r="274" spans="2:7" hidden="1" outlineLevel="1" x14ac:dyDescent="0.25">
      <c r="B274" s="24">
        <f>IF('GASTOS 2015'!B240=2,'GASTOS 2015'!A240,0)</f>
        <v>209023</v>
      </c>
      <c r="C274" s="25" t="str">
        <f>VLOOKUP(B274,'GASTOS 2015'!$A$9:$D$850,3,FALSE)</f>
        <v xml:space="preserve">BARBOSA                                           </v>
      </c>
      <c r="D274" s="46">
        <f>IFERROR(VLOOKUP(B274,'GASTOS 2014'!$A$9:$E$818,4,FALSE),0)</f>
        <v>4901895</v>
      </c>
      <c r="E274" s="46">
        <f>IFERROR(VLOOKUP(B274,'GASTOS 2015'!$A$9:$D$850,4,FALSE),0)</f>
        <v>6165362</v>
      </c>
      <c r="F274" s="46">
        <f t="shared" si="8"/>
        <v>1263467</v>
      </c>
      <c r="G274" s="47">
        <f t="shared" si="9"/>
        <v>0.25775072701475654</v>
      </c>
    </row>
    <row r="275" spans="2:7" hidden="1" outlineLevel="1" x14ac:dyDescent="0.25">
      <c r="B275" s="29">
        <f>IF('GASTOS 2015'!B241=2,'GASTOS 2015'!A241,0)</f>
        <v>209039</v>
      </c>
      <c r="C275" s="30" t="str">
        <f>VLOOKUP(B275,'GASTOS 2015'!$A$9:$D$850,3,FALSE)</f>
        <v xml:space="preserve">CAUCASIA                                          </v>
      </c>
      <c r="D275" s="31">
        <f>IFERROR(VLOOKUP(B275,'GASTOS 2014'!$A$9:$E$818,4,FALSE),0)</f>
        <v>3743991.72</v>
      </c>
      <c r="E275" s="31">
        <f>IFERROR(VLOOKUP(B275,'GASTOS 2015'!$A$9:$D$850,4,FALSE),0)</f>
        <v>5618784.4000000004</v>
      </c>
      <c r="F275" s="31">
        <f t="shared" si="8"/>
        <v>1874792.6800000002</v>
      </c>
      <c r="G275" s="32">
        <f t="shared" si="9"/>
        <v>0.50074701554094259</v>
      </c>
    </row>
    <row r="276" spans="2:7" hidden="1" outlineLevel="1" x14ac:dyDescent="0.25">
      <c r="B276" s="24">
        <f>IF('GASTOS 2015'!B242=2,'GASTOS 2015'!A242,0)</f>
        <v>209058</v>
      </c>
      <c r="C276" s="25" t="str">
        <f>VLOOKUP(B276,'GASTOS 2015'!$A$9:$D$850,3,FALSE)</f>
        <v xml:space="preserve">GUARNE                                            </v>
      </c>
      <c r="D276" s="46">
        <f>IFERROR(VLOOKUP(B276,'GASTOS 2014'!$A$9:$E$818,4,FALSE),0)</f>
        <v>3390264.37</v>
      </c>
      <c r="E276" s="46">
        <f>IFERROR(VLOOKUP(B276,'GASTOS 2015'!$A$9:$D$850,4,FALSE),0)</f>
        <v>5297219.37</v>
      </c>
      <c r="F276" s="46">
        <f t="shared" si="8"/>
        <v>1906955</v>
      </c>
      <c r="G276" s="47">
        <f t="shared" si="9"/>
        <v>0.56247973369699178</v>
      </c>
    </row>
    <row r="277" spans="2:7" hidden="1" outlineLevel="1" x14ac:dyDescent="0.25">
      <c r="B277" s="29">
        <f>IF('GASTOS 2015'!B243=2,'GASTOS 2015'!A243,0)</f>
        <v>209080</v>
      </c>
      <c r="C277" s="30" t="str">
        <f>VLOOKUP(B277,'GASTOS 2015'!$A$9:$D$850,3,FALSE)</f>
        <v xml:space="preserve">PUERTO BERRIO                                     </v>
      </c>
      <c r="D277" s="31">
        <f>IFERROR(VLOOKUP(B277,'GASTOS 2014'!$A$9:$E$818,4,FALSE),0)</f>
        <v>3506488.08</v>
      </c>
      <c r="E277" s="31">
        <f>IFERROR(VLOOKUP(B277,'GASTOS 2015'!$A$9:$D$850,4,FALSE),0)</f>
        <v>5077665.33</v>
      </c>
      <c r="F277" s="31">
        <f t="shared" si="8"/>
        <v>1571177.25</v>
      </c>
      <c r="G277" s="32">
        <f t="shared" si="9"/>
        <v>0.44807716842431122</v>
      </c>
    </row>
    <row r="278" spans="2:7" hidden="1" outlineLevel="1" x14ac:dyDescent="0.25">
      <c r="B278" s="24">
        <f>IF('GASTOS 2015'!B244=2,'GASTOS 2015'!A244,0)</f>
        <v>209105</v>
      </c>
      <c r="C278" s="25" t="str">
        <f>VLOOKUP(B278,'GASTOS 2015'!$A$9:$D$850,3,FALSE)</f>
        <v xml:space="preserve">SEGOVIA                                           </v>
      </c>
      <c r="D278" s="46">
        <f>IFERROR(VLOOKUP(B278,'GASTOS 2014'!$A$9:$E$818,4,FALSE),0)</f>
        <v>3424366.86</v>
      </c>
      <c r="E278" s="46">
        <f>IFERROR(VLOOKUP(B278,'GASTOS 2015'!$A$9:$D$850,4,FALSE),0)</f>
        <v>5048853.1899999995</v>
      </c>
      <c r="F278" s="46">
        <f t="shared" si="8"/>
        <v>1624486.3299999996</v>
      </c>
      <c r="G278" s="47">
        <f t="shared" si="9"/>
        <v>0.47439027312628523</v>
      </c>
    </row>
    <row r="279" spans="2:7" hidden="1" outlineLevel="1" x14ac:dyDescent="0.25">
      <c r="B279" s="29">
        <f>IF('GASTOS 2015'!B245=2,'GASTOS 2015'!A245,0)</f>
        <v>209102</v>
      </c>
      <c r="C279" s="30" t="str">
        <f>VLOOKUP(B279,'GASTOS 2015'!$A$9:$D$850,3,FALSE)</f>
        <v xml:space="preserve">SANTAFE ANTIOQUIA                                 </v>
      </c>
      <c r="D279" s="31">
        <f>IFERROR(VLOOKUP(B279,'GASTOS 2014'!$A$9:$E$818,4,FALSE),0)</f>
        <v>4408830.6399999997</v>
      </c>
      <c r="E279" s="31">
        <f>IFERROR(VLOOKUP(B279,'GASTOS 2015'!$A$9:$D$850,4,FALSE),0)</f>
        <v>4901305.7300000004</v>
      </c>
      <c r="F279" s="31">
        <f t="shared" si="8"/>
        <v>492475.09000000078</v>
      </c>
      <c r="G279" s="32">
        <f t="shared" si="9"/>
        <v>0.11170197501621448</v>
      </c>
    </row>
    <row r="280" spans="2:7" hidden="1" outlineLevel="1" x14ac:dyDescent="0.25">
      <c r="B280" s="24">
        <f>IF('GASTOS 2015'!B246=2,'GASTOS 2015'!A246,0)</f>
        <v>209019</v>
      </c>
      <c r="C280" s="25" t="str">
        <f>VLOOKUP(B280,'GASTOS 2015'!$A$9:$D$850,3,FALSE)</f>
        <v xml:space="preserve">APARTADO                                          </v>
      </c>
      <c r="D280" s="46">
        <f>IFERROR(VLOOKUP(B280,'GASTOS 2014'!$A$9:$E$818,4,FALSE),0)</f>
        <v>5011286.63</v>
      </c>
      <c r="E280" s="46">
        <f>IFERROR(VLOOKUP(B280,'GASTOS 2015'!$A$9:$D$850,4,FALSE),0)</f>
        <v>4686651.3600000003</v>
      </c>
      <c r="F280" s="46">
        <f t="shared" si="8"/>
        <v>-324635.26999999955</v>
      </c>
      <c r="G280" s="47">
        <f t="shared" si="9"/>
        <v>-6.478082256492268E-2</v>
      </c>
    </row>
    <row r="281" spans="2:7" hidden="1" outlineLevel="1" x14ac:dyDescent="0.25">
      <c r="B281" s="29">
        <f>IF('GASTOS 2015'!B247=2,'GASTOS 2015'!A247,0)</f>
        <v>209014</v>
      </c>
      <c r="C281" s="30" t="str">
        <f>VLOOKUP(B281,'GASTOS 2015'!$A$9:$D$850,3,FALSE)</f>
        <v xml:space="preserve">ANDES                                             </v>
      </c>
      <c r="D281" s="31">
        <f>IFERROR(VLOOKUP(B281,'GASTOS 2014'!$A$9:$E$818,4,FALSE),0)</f>
        <v>3491550</v>
      </c>
      <c r="E281" s="31">
        <f>IFERROR(VLOOKUP(B281,'GASTOS 2015'!$A$9:$D$850,4,FALSE),0)</f>
        <v>4188689</v>
      </c>
      <c r="F281" s="31">
        <f t="shared" si="8"/>
        <v>697139</v>
      </c>
      <c r="G281" s="32">
        <f t="shared" si="9"/>
        <v>0.19966461886554687</v>
      </c>
    </row>
    <row r="282" spans="2:7" hidden="1" outlineLevel="1" x14ac:dyDescent="0.25">
      <c r="B282" s="24">
        <f>IF('GASTOS 2015'!B248=2,'GASTOS 2015'!A248,0)</f>
        <v>209101</v>
      </c>
      <c r="C282" s="25" t="str">
        <f>VLOOKUP(B282,'GASTOS 2015'!$A$9:$D$850,3,FALSE)</f>
        <v xml:space="preserve">SANTA ROSA                                        </v>
      </c>
      <c r="D282" s="46">
        <f>IFERROR(VLOOKUP(B282,'GASTOS 2014'!$A$9:$E$818,4,FALSE),0)</f>
        <v>2671124.54</v>
      </c>
      <c r="E282" s="46">
        <f>IFERROR(VLOOKUP(B282,'GASTOS 2015'!$A$9:$D$850,4,FALSE),0)</f>
        <v>4159725.84</v>
      </c>
      <c r="F282" s="46">
        <f t="shared" si="8"/>
        <v>1488601.2999999998</v>
      </c>
      <c r="G282" s="47">
        <f t="shared" si="9"/>
        <v>0.55729385796440623</v>
      </c>
    </row>
    <row r="283" spans="2:7" hidden="1" outlineLevel="1" x14ac:dyDescent="0.25">
      <c r="B283" s="29">
        <f>IF('GASTOS 2015'!B249=2,'GASTOS 2015'!A249,0)</f>
        <v>209065</v>
      </c>
      <c r="C283" s="30" t="str">
        <f>VLOOKUP(B283,'GASTOS 2015'!$A$9:$D$850,3,FALSE)</f>
        <v xml:space="preserve">LA CEJA                                           </v>
      </c>
      <c r="D283" s="31">
        <f>IFERROR(VLOOKUP(B283,'GASTOS 2014'!$A$9:$E$818,4,FALSE),0)</f>
        <v>3335488.98</v>
      </c>
      <c r="E283" s="31">
        <f>IFERROR(VLOOKUP(B283,'GASTOS 2015'!$A$9:$D$850,4,FALSE),0)</f>
        <v>3988234.5</v>
      </c>
      <c r="F283" s="31">
        <f t="shared" si="8"/>
        <v>652745.52</v>
      </c>
      <c r="G283" s="32">
        <f t="shared" si="9"/>
        <v>0.19569709985970341</v>
      </c>
    </row>
    <row r="284" spans="2:7" hidden="1" outlineLevel="1" x14ac:dyDescent="0.25">
      <c r="B284" s="24">
        <f>IF('GASTOS 2015'!B250=2,'GASTOS 2015'!A250,0)</f>
        <v>211001</v>
      </c>
      <c r="C284" s="25" t="str">
        <f>VLOOKUP(B284,'GASTOS 2015'!$A$9:$D$850,3,FALSE)</f>
        <v xml:space="preserve">QUIBDO                                            </v>
      </c>
      <c r="D284" s="46">
        <f>IFERROR(VLOOKUP(B284,'GASTOS 2014'!$A$9:$E$818,4,FALSE),0)</f>
        <v>2875733.69</v>
      </c>
      <c r="E284" s="46">
        <f>IFERROR(VLOOKUP(B284,'GASTOS 2015'!$A$9:$D$850,4,FALSE),0)</f>
        <v>3962721.95</v>
      </c>
      <c r="F284" s="46">
        <f t="shared" si="8"/>
        <v>1086988.2600000002</v>
      </c>
      <c r="G284" s="47">
        <f t="shared" si="9"/>
        <v>0.37798641222581364</v>
      </c>
    </row>
    <row r="285" spans="2:7" hidden="1" outlineLevel="1" x14ac:dyDescent="0.25">
      <c r="B285" s="29">
        <f>IF('GASTOS 2015'!B251=2,'GASTOS 2015'!A251,0)</f>
        <v>209126</v>
      </c>
      <c r="C285" s="30" t="str">
        <f>VLOOKUP(B285,'GASTOS 2015'!$A$9:$D$850,3,FALSE)</f>
        <v xml:space="preserve">COTELCO ANTIOQUIA                                 </v>
      </c>
      <c r="D285" s="31">
        <f>IFERROR(VLOOKUP(B285,'GASTOS 2014'!$A$9:$E$818,4,FALSE),0)</f>
        <v>0</v>
      </c>
      <c r="E285" s="31">
        <f>IFERROR(VLOOKUP(B285,'GASTOS 2015'!$A$9:$D$850,4,FALSE),0)</f>
        <v>3767970</v>
      </c>
      <c r="F285" s="31">
        <f t="shared" si="8"/>
        <v>3767970</v>
      </c>
      <c r="G285" s="32">
        <f t="shared" si="9"/>
        <v>1</v>
      </c>
    </row>
    <row r="286" spans="2:7" hidden="1" outlineLevel="1" x14ac:dyDescent="0.25">
      <c r="B286" s="24">
        <f>IF('GASTOS 2015'!B252=2,'GASTOS 2015'!A252,0)</f>
        <v>209002</v>
      </c>
      <c r="C286" s="25" t="str">
        <f>VLOOKUP(B286,'GASTOS 2015'!$A$9:$D$850,3,FALSE)</f>
        <v xml:space="preserve">BELLO                                             </v>
      </c>
      <c r="D286" s="46">
        <f>IFERROR(VLOOKUP(B286,'GASTOS 2014'!$A$9:$E$818,4,FALSE),0)</f>
        <v>16589387.869999999</v>
      </c>
      <c r="E286" s="46">
        <f>IFERROR(VLOOKUP(B286,'GASTOS 2015'!$A$9:$D$850,4,FALSE),0)</f>
        <v>3174545.15</v>
      </c>
      <c r="F286" s="46">
        <f t="shared" si="8"/>
        <v>-13414842.719999999</v>
      </c>
      <c r="G286" s="47">
        <f t="shared" si="9"/>
        <v>-0.80864000679972048</v>
      </c>
    </row>
    <row r="287" spans="2:7" hidden="1" outlineLevel="1" x14ac:dyDescent="0.25">
      <c r="B287" s="29">
        <f>IF('GASTOS 2015'!B253=2,'GASTOS 2015'!A253,0)</f>
        <v>209083</v>
      </c>
      <c r="C287" s="30" t="str">
        <f>VLOOKUP(B287,'GASTOS 2015'!$A$9:$D$850,3,FALSE)</f>
        <v xml:space="preserve">REMEDIOS                                          </v>
      </c>
      <c r="D287" s="31">
        <f>IFERROR(VLOOKUP(B287,'GASTOS 2014'!$A$9:$E$818,4,FALSE),0)</f>
        <v>2265568.94</v>
      </c>
      <c r="E287" s="31">
        <f>IFERROR(VLOOKUP(B287,'GASTOS 2015'!$A$9:$D$850,4,FALSE),0)</f>
        <v>3034285.88</v>
      </c>
      <c r="F287" s="31">
        <f t="shared" si="8"/>
        <v>768716.94</v>
      </c>
      <c r="G287" s="32">
        <f t="shared" si="9"/>
        <v>0.33930414847583501</v>
      </c>
    </row>
    <row r="288" spans="2:7" hidden="1" outlineLevel="1" x14ac:dyDescent="0.25">
      <c r="B288" s="24">
        <f>IF('GASTOS 2015'!B254=2,'GASTOS 2015'!A254,0)</f>
        <v>209113</v>
      </c>
      <c r="C288" s="25" t="str">
        <f>VLOOKUP(B288,'GASTOS 2015'!$A$9:$D$850,3,FALSE)</f>
        <v xml:space="preserve">TURBO                                             </v>
      </c>
      <c r="D288" s="46">
        <f>IFERROR(VLOOKUP(B288,'GASTOS 2014'!$A$9:$E$818,4,FALSE),0)</f>
        <v>2189056.0499999998</v>
      </c>
      <c r="E288" s="46">
        <f>IFERROR(VLOOKUP(B288,'GASTOS 2015'!$A$9:$D$850,4,FALSE),0)</f>
        <v>2818944.68</v>
      </c>
      <c r="F288" s="46">
        <f t="shared" si="8"/>
        <v>629888.63000000035</v>
      </c>
      <c r="G288" s="47">
        <f t="shared" si="9"/>
        <v>0.28774440471727547</v>
      </c>
    </row>
    <row r="289" spans="2:7" hidden="1" outlineLevel="1" x14ac:dyDescent="0.25">
      <c r="B289" s="29">
        <f>IF('GASTOS 2015'!B255=2,'GASTOS 2015'!A255,0)</f>
        <v>209082</v>
      </c>
      <c r="C289" s="30" t="str">
        <f>VLOOKUP(B289,'GASTOS 2015'!$A$9:$D$850,3,FALSE)</f>
        <v xml:space="preserve">PUERTO TRIUNFO                                    </v>
      </c>
      <c r="D289" s="31">
        <f>IFERROR(VLOOKUP(B289,'GASTOS 2014'!$A$9:$E$818,4,FALSE),0)</f>
        <v>1375925.17</v>
      </c>
      <c r="E289" s="31">
        <f>IFERROR(VLOOKUP(B289,'GASTOS 2015'!$A$9:$D$850,4,FALSE),0)</f>
        <v>2818225.76</v>
      </c>
      <c r="F289" s="31">
        <f t="shared" si="8"/>
        <v>1442300.5899999999</v>
      </c>
      <c r="G289" s="32">
        <f t="shared" si="9"/>
        <v>1.0482405740131928</v>
      </c>
    </row>
    <row r="290" spans="2:7" hidden="1" outlineLevel="1" x14ac:dyDescent="0.25">
      <c r="B290" s="24">
        <f>IF('GASTOS 2015'!B256=2,'GASTOS 2015'!A256,0)</f>
        <v>209006</v>
      </c>
      <c r="C290" s="25" t="str">
        <f>VLOOKUP(B290,'GASTOS 2015'!$A$9:$D$850,3,FALSE)</f>
        <v xml:space="preserve">ITAGUI                                            </v>
      </c>
      <c r="D290" s="46">
        <f>IFERROR(VLOOKUP(B290,'GASTOS 2014'!$A$9:$E$818,4,FALSE),0)</f>
        <v>8032000</v>
      </c>
      <c r="E290" s="46">
        <f>IFERROR(VLOOKUP(B290,'GASTOS 2015'!$A$9:$D$850,4,FALSE),0)</f>
        <v>2501403</v>
      </c>
      <c r="F290" s="46">
        <f t="shared" si="8"/>
        <v>-5530597</v>
      </c>
      <c r="G290" s="47">
        <f t="shared" si="9"/>
        <v>-0.68857034362549796</v>
      </c>
    </row>
    <row r="291" spans="2:7" hidden="1" outlineLevel="1" x14ac:dyDescent="0.25">
      <c r="B291" s="29">
        <f>IF('GASTOS 2015'!B257=2,'GASTOS 2015'!A257,0)</f>
        <v>209047</v>
      </c>
      <c r="C291" s="30" t="str">
        <f>VLOOKUP(B291,'GASTOS 2015'!$A$9:$D$850,3,FALSE)</f>
        <v xml:space="preserve">DON MATIAS                                        </v>
      </c>
      <c r="D291" s="31">
        <f>IFERROR(VLOOKUP(B291,'GASTOS 2014'!$A$9:$E$818,4,FALSE),0)</f>
        <v>2865937.06</v>
      </c>
      <c r="E291" s="31">
        <f>IFERROR(VLOOKUP(B291,'GASTOS 2015'!$A$9:$D$850,4,FALSE),0)</f>
        <v>2424870.6800000002</v>
      </c>
      <c r="F291" s="31">
        <f t="shared" si="8"/>
        <v>-441066.37999999989</v>
      </c>
      <c r="G291" s="32">
        <f t="shared" si="9"/>
        <v>-0.15389953469529438</v>
      </c>
    </row>
    <row r="292" spans="2:7" hidden="1" outlineLevel="1" x14ac:dyDescent="0.25">
      <c r="B292" s="24">
        <f>IF('GASTOS 2015'!B258=2,'GASTOS 2015'!A258,0)</f>
        <v>209013</v>
      </c>
      <c r="C292" s="25" t="str">
        <f>VLOOKUP(B292,'GASTOS 2015'!$A$9:$D$850,3,FALSE)</f>
        <v xml:space="preserve">AMALFI                                            </v>
      </c>
      <c r="D292" s="46">
        <f>IFERROR(VLOOKUP(B292,'GASTOS 2014'!$A$9:$E$818,4,FALSE),0)</f>
        <v>1062120</v>
      </c>
      <c r="E292" s="46">
        <f>IFERROR(VLOOKUP(B292,'GASTOS 2015'!$A$9:$D$850,4,FALSE),0)</f>
        <v>2371302</v>
      </c>
      <c r="F292" s="46">
        <f t="shared" si="8"/>
        <v>1309182</v>
      </c>
      <c r="G292" s="47">
        <f t="shared" si="9"/>
        <v>1.2326121342221219</v>
      </c>
    </row>
    <row r="293" spans="2:7" hidden="1" outlineLevel="1" x14ac:dyDescent="0.25">
      <c r="B293" s="29">
        <f>IF('GASTOS 2015'!B259=2,'GASTOS 2015'!A259,0)</f>
        <v>209004</v>
      </c>
      <c r="C293" s="30" t="str">
        <f>VLOOKUP(B293,'GASTOS 2015'!$A$9:$D$850,3,FALSE)</f>
        <v xml:space="preserve">ENVIGADO                                          </v>
      </c>
      <c r="D293" s="31">
        <f>IFERROR(VLOOKUP(B293,'GASTOS 2014'!$A$9:$E$818,4,FALSE),0)</f>
        <v>583231.08000000007</v>
      </c>
      <c r="E293" s="31">
        <f>IFERROR(VLOOKUP(B293,'GASTOS 2015'!$A$9:$D$850,4,FALSE),0)</f>
        <v>2257568.35</v>
      </c>
      <c r="F293" s="31">
        <f t="shared" si="8"/>
        <v>1674337.27</v>
      </c>
      <c r="G293" s="32">
        <f t="shared" si="9"/>
        <v>2.8707956887345576</v>
      </c>
    </row>
    <row r="294" spans="2:7" hidden="1" outlineLevel="1" x14ac:dyDescent="0.25">
      <c r="B294" s="24">
        <f>IF('GASTOS 2015'!B260=2,'GASTOS 2015'!A260,0)</f>
        <v>209053</v>
      </c>
      <c r="C294" s="25" t="str">
        <f>VLOOKUP(B294,'GASTOS 2015'!$A$9:$D$850,3,FALSE)</f>
        <v xml:space="preserve">FRONTINO                                          </v>
      </c>
      <c r="D294" s="46">
        <f>IFERROR(VLOOKUP(B294,'GASTOS 2014'!$A$9:$E$818,4,FALSE),0)</f>
        <v>1865255.72</v>
      </c>
      <c r="E294" s="46">
        <f>IFERROR(VLOOKUP(B294,'GASTOS 2015'!$A$9:$D$850,4,FALSE),0)</f>
        <v>2224081.02</v>
      </c>
      <c r="F294" s="46">
        <f t="shared" si="8"/>
        <v>358825.30000000005</v>
      </c>
      <c r="G294" s="47">
        <f t="shared" si="9"/>
        <v>0.19237324735291517</v>
      </c>
    </row>
    <row r="295" spans="2:7" hidden="1" outlineLevel="1" x14ac:dyDescent="0.25">
      <c r="B295" s="29">
        <f>IF('GASTOS 2015'!B261=2,'GASTOS 2015'!A261,0)</f>
        <v>209040</v>
      </c>
      <c r="C295" s="30" t="str">
        <f>VLOOKUP(B295,'GASTOS 2015'!$A$9:$D$850,3,FALSE)</f>
        <v xml:space="preserve">CHIGORODO                                         </v>
      </c>
      <c r="D295" s="31">
        <f>IFERROR(VLOOKUP(B295,'GASTOS 2014'!$A$9:$E$818,4,FALSE),0)</f>
        <v>2004732.01</v>
      </c>
      <c r="E295" s="31">
        <f>IFERROR(VLOOKUP(B295,'GASTOS 2015'!$A$9:$D$850,4,FALSE),0)</f>
        <v>2035681.23</v>
      </c>
      <c r="F295" s="31">
        <f t="shared" si="8"/>
        <v>30949.219999999972</v>
      </c>
      <c r="G295" s="32">
        <f t="shared" si="9"/>
        <v>1.5438083417443904E-2</v>
      </c>
    </row>
    <row r="296" spans="2:7" hidden="1" outlineLevel="1" x14ac:dyDescent="0.25">
      <c r="B296" s="24">
        <f>IF('GASTOS 2015'!B262=2,'GASTOS 2015'!A262,0)</f>
        <v>209020</v>
      </c>
      <c r="C296" s="25" t="str">
        <f>VLOOKUP(B296,'GASTOS 2015'!$A$9:$D$850,3,FALSE)</f>
        <v xml:space="preserve">ARBOLETES                                         </v>
      </c>
      <c r="D296" s="46">
        <f>IFERROR(VLOOKUP(B296,'GASTOS 2014'!$A$9:$E$818,4,FALSE),0)</f>
        <v>819238.22</v>
      </c>
      <c r="E296" s="46">
        <f>IFERROR(VLOOKUP(B296,'GASTOS 2015'!$A$9:$D$850,4,FALSE),0)</f>
        <v>1950775.66</v>
      </c>
      <c r="F296" s="46">
        <f t="shared" si="8"/>
        <v>1131537.44</v>
      </c>
      <c r="G296" s="47">
        <f t="shared" si="9"/>
        <v>1.3812068484793105</v>
      </c>
    </row>
    <row r="297" spans="2:7" hidden="1" outlineLevel="1" x14ac:dyDescent="0.25">
      <c r="B297" s="29">
        <f>IF('GASTOS 2015'!B263=2,'GASTOS 2015'!A263,0)</f>
        <v>209075</v>
      </c>
      <c r="C297" s="30" t="str">
        <f>VLOOKUP(B297,'GASTOS 2015'!$A$9:$D$850,3,FALSE)</f>
        <v xml:space="preserve">NECOCLI                                           </v>
      </c>
      <c r="D297" s="31">
        <f>IFERROR(VLOOKUP(B297,'GASTOS 2014'!$A$9:$E$818,4,FALSE),0)</f>
        <v>1040518.9</v>
      </c>
      <c r="E297" s="31">
        <f>IFERROR(VLOOKUP(B297,'GASTOS 2015'!$A$9:$D$850,4,FALSE),0)</f>
        <v>1897242.97</v>
      </c>
      <c r="F297" s="31">
        <f t="shared" si="8"/>
        <v>856724.07</v>
      </c>
      <c r="G297" s="32">
        <f t="shared" si="9"/>
        <v>0.82336233392781222</v>
      </c>
    </row>
    <row r="298" spans="2:7" hidden="1" outlineLevel="1" x14ac:dyDescent="0.25">
      <c r="B298" s="24">
        <f>IF('GASTOS 2015'!B264=2,'GASTOS 2015'!A264,0)</f>
        <v>209108</v>
      </c>
      <c r="C298" s="25" t="str">
        <f>VLOOKUP(B298,'GASTOS 2015'!$A$9:$D$850,3,FALSE)</f>
        <v xml:space="preserve">TAMESIS                                           </v>
      </c>
      <c r="D298" s="46">
        <f>IFERROR(VLOOKUP(B298,'GASTOS 2014'!$A$9:$E$818,4,FALSE),0)</f>
        <v>1481881</v>
      </c>
      <c r="E298" s="46">
        <f>IFERROR(VLOOKUP(B298,'GASTOS 2015'!$A$9:$D$850,4,FALSE),0)</f>
        <v>1862174</v>
      </c>
      <c r="F298" s="46">
        <f t="shared" si="8"/>
        <v>380293</v>
      </c>
      <c r="G298" s="47">
        <f t="shared" si="9"/>
        <v>0.25662856869073836</v>
      </c>
    </row>
    <row r="299" spans="2:7" hidden="1" outlineLevel="1" x14ac:dyDescent="0.25">
      <c r="B299" s="29">
        <f>IF('GASTOS 2015'!B265=2,'GASTOS 2015'!A265,0)</f>
        <v>209086</v>
      </c>
      <c r="C299" s="30" t="str">
        <f>VLOOKUP(B299,'GASTOS 2015'!$A$9:$D$850,3,FALSE)</f>
        <v xml:space="preserve">SALGAR                                            </v>
      </c>
      <c r="D299" s="31">
        <f>IFERROR(VLOOKUP(B299,'GASTOS 2014'!$A$9:$E$818,4,FALSE),0)</f>
        <v>1287585</v>
      </c>
      <c r="E299" s="31">
        <f>IFERROR(VLOOKUP(B299,'GASTOS 2015'!$A$9:$D$850,4,FALSE),0)</f>
        <v>1861634</v>
      </c>
      <c r="F299" s="31">
        <f t="shared" si="8"/>
        <v>574049</v>
      </c>
      <c r="G299" s="32">
        <f t="shared" si="9"/>
        <v>0.44583386727866503</v>
      </c>
    </row>
    <row r="300" spans="2:7" hidden="1" outlineLevel="1" x14ac:dyDescent="0.25">
      <c r="B300" s="24">
        <f>IF('GASTOS 2015'!B266=2,'GASTOS 2015'!A266,0)</f>
        <v>209090</v>
      </c>
      <c r="C300" s="25" t="str">
        <f>VLOOKUP(B300,'GASTOS 2015'!$A$9:$D$850,3,FALSE)</f>
        <v xml:space="preserve">SAN JERONIMO                                      </v>
      </c>
      <c r="D300" s="46">
        <f>IFERROR(VLOOKUP(B300,'GASTOS 2014'!$A$9:$E$818,4,FALSE),0)</f>
        <v>1097607.67</v>
      </c>
      <c r="E300" s="46">
        <f>IFERROR(VLOOKUP(B300,'GASTOS 2015'!$A$9:$D$850,4,FALSE),0)</f>
        <v>1798442.66</v>
      </c>
      <c r="F300" s="46">
        <f t="shared" si="8"/>
        <v>700834.99</v>
      </c>
      <c r="G300" s="47">
        <f t="shared" si="9"/>
        <v>0.63851138175811029</v>
      </c>
    </row>
    <row r="301" spans="2:7" hidden="1" outlineLevel="1" x14ac:dyDescent="0.25">
      <c r="B301" s="29">
        <f>IF('GASTOS 2015'!B267=2,'GASTOS 2015'!A267,0)</f>
        <v>209042</v>
      </c>
      <c r="C301" s="30" t="str">
        <f>VLOOKUP(B301,'GASTOS 2015'!$A$9:$D$850,3,FALSE)</f>
        <v xml:space="preserve">CIUDAD BOLIVAR                                    </v>
      </c>
      <c r="D301" s="31">
        <f>IFERROR(VLOOKUP(B301,'GASTOS 2014'!$A$9:$E$818,4,FALSE),0)</f>
        <v>1629084.98</v>
      </c>
      <c r="E301" s="31">
        <f>IFERROR(VLOOKUP(B301,'GASTOS 2015'!$A$9:$D$850,4,FALSE),0)</f>
        <v>1760444.12</v>
      </c>
      <c r="F301" s="31">
        <f t="shared" ref="F301:F364" si="12">E301-D301</f>
        <v>131359.14000000013</v>
      </c>
      <c r="G301" s="32">
        <f t="shared" ref="G301:G364" si="13">IF(AND(D301=0,E301&gt;0),100%,IFERROR(E301/D301-1,0%))</f>
        <v>8.0633694136692746E-2</v>
      </c>
    </row>
    <row r="302" spans="2:7" hidden="1" outlineLevel="1" x14ac:dyDescent="0.25">
      <c r="B302" s="24">
        <f>IF('GASTOS 2015'!B268=2,'GASTOS 2015'!A268,0)</f>
        <v>209118</v>
      </c>
      <c r="C302" s="25" t="str">
        <f>VLOOKUP(B302,'GASTOS 2015'!$A$9:$D$850,3,FALSE)</f>
        <v xml:space="preserve">VEGACHI                                           </v>
      </c>
      <c r="D302" s="46">
        <f>IFERROR(VLOOKUP(B302,'GASTOS 2014'!$A$9:$E$818,4,FALSE),0)</f>
        <v>861506.41999999993</v>
      </c>
      <c r="E302" s="46">
        <f>IFERROR(VLOOKUP(B302,'GASTOS 2015'!$A$9:$D$850,4,FALSE),0)</f>
        <v>1691298.27</v>
      </c>
      <c r="F302" s="46">
        <f t="shared" si="12"/>
        <v>829791.85000000009</v>
      </c>
      <c r="G302" s="47">
        <f t="shared" si="13"/>
        <v>0.96318707642364432</v>
      </c>
    </row>
    <row r="303" spans="2:7" hidden="1" outlineLevel="1" x14ac:dyDescent="0.25">
      <c r="B303" s="29">
        <f>IF('GASTOS 2015'!B269=2,'GASTOS 2015'!A269,0)</f>
        <v>209041</v>
      </c>
      <c r="C303" s="30" t="str">
        <f>VLOOKUP(B303,'GASTOS 2015'!$A$9:$D$850,3,FALSE)</f>
        <v xml:space="preserve">CISNEROS                                          </v>
      </c>
      <c r="D303" s="31">
        <f>IFERROR(VLOOKUP(B303,'GASTOS 2014'!$A$9:$E$818,4,FALSE),0)</f>
        <v>1396107.91</v>
      </c>
      <c r="E303" s="31">
        <f>IFERROR(VLOOKUP(B303,'GASTOS 2015'!$A$9:$D$850,4,FALSE),0)</f>
        <v>1509878.18</v>
      </c>
      <c r="F303" s="31">
        <f t="shared" si="12"/>
        <v>113770.27000000002</v>
      </c>
      <c r="G303" s="32">
        <f t="shared" si="13"/>
        <v>8.1491028870397386E-2</v>
      </c>
    </row>
    <row r="304" spans="2:7" hidden="1" outlineLevel="1" x14ac:dyDescent="0.25">
      <c r="B304" s="24">
        <f>IF('GASTOS 2015'!B270=2,'GASTOS 2015'!A270,0)</f>
        <v>209046</v>
      </c>
      <c r="C304" s="25" t="str">
        <f>VLOOKUP(B304,'GASTOS 2015'!$A$9:$D$850,3,FALSE)</f>
        <v xml:space="preserve">DABEIBA                                           </v>
      </c>
      <c r="D304" s="46">
        <f>IFERROR(VLOOKUP(B304,'GASTOS 2014'!$A$9:$E$818,4,FALSE),0)</f>
        <v>1289652.8500000001</v>
      </c>
      <c r="E304" s="46">
        <f>IFERROR(VLOOKUP(B304,'GASTOS 2015'!$A$9:$D$850,4,FALSE),0)</f>
        <v>1317623.75</v>
      </c>
      <c r="F304" s="46">
        <f t="shared" si="12"/>
        <v>27970.899999999907</v>
      </c>
      <c r="G304" s="47">
        <f t="shared" si="13"/>
        <v>2.1688704832466987E-2</v>
      </c>
    </row>
    <row r="305" spans="2:7" hidden="1" outlineLevel="1" x14ac:dyDescent="0.25">
      <c r="B305" s="29">
        <f>IF('GASTOS 2015'!B271=2,'GASTOS 2015'!A271,0)</f>
        <v>209115</v>
      </c>
      <c r="C305" s="30" t="str">
        <f>VLOOKUP(B305,'GASTOS 2015'!$A$9:$D$850,3,FALSE)</f>
        <v xml:space="preserve">URRAO                                             </v>
      </c>
      <c r="D305" s="31">
        <f>IFERROR(VLOOKUP(B305,'GASTOS 2014'!$A$9:$E$818,4,FALSE),0)</f>
        <v>160541</v>
      </c>
      <c r="E305" s="31">
        <f>IFERROR(VLOOKUP(B305,'GASTOS 2015'!$A$9:$D$850,4,FALSE),0)</f>
        <v>1296140</v>
      </c>
      <c r="F305" s="31">
        <f t="shared" si="12"/>
        <v>1135599</v>
      </c>
      <c r="G305" s="32">
        <f t="shared" si="13"/>
        <v>7.0735762204047568</v>
      </c>
    </row>
    <row r="306" spans="2:7" hidden="1" outlineLevel="1" x14ac:dyDescent="0.25">
      <c r="B306" s="24">
        <f>IF('GASTOS 2015'!B272=2,'GASTOS 2015'!A272,0)</f>
        <v>209036</v>
      </c>
      <c r="C306" s="25" t="str">
        <f>VLOOKUP(B306,'GASTOS 2015'!$A$9:$D$850,3,FALSE)</f>
        <v xml:space="preserve">CAREPA                                            </v>
      </c>
      <c r="D306" s="46">
        <f>IFERROR(VLOOKUP(B306,'GASTOS 2014'!$A$9:$E$818,4,FALSE),0)</f>
        <v>853803</v>
      </c>
      <c r="E306" s="46">
        <f>IFERROR(VLOOKUP(B306,'GASTOS 2015'!$A$9:$D$850,4,FALSE),0)</f>
        <v>1255997</v>
      </c>
      <c r="F306" s="46">
        <f t="shared" si="12"/>
        <v>402194</v>
      </c>
      <c r="G306" s="47">
        <f t="shared" si="13"/>
        <v>0.4710618257373187</v>
      </c>
    </row>
    <row r="307" spans="2:7" hidden="1" outlineLevel="1" x14ac:dyDescent="0.25">
      <c r="B307" s="29">
        <f>IF('GASTOS 2015'!B273=2,'GASTOS 2015'!A273,0)</f>
        <v>209009</v>
      </c>
      <c r="C307" s="30" t="str">
        <f>VLOOKUP(B307,'GASTOS 2015'!$A$9:$D$850,3,FALSE)</f>
        <v xml:space="preserve">ABEJORRAL                                         </v>
      </c>
      <c r="D307" s="31">
        <f>IFERROR(VLOOKUP(B307,'GASTOS 2014'!$A$9:$E$818,4,FALSE),0)</f>
        <v>497710</v>
      </c>
      <c r="E307" s="31">
        <f>IFERROR(VLOOKUP(B307,'GASTOS 2015'!$A$9:$D$850,4,FALSE),0)</f>
        <v>1183795</v>
      </c>
      <c r="F307" s="31">
        <f t="shared" si="12"/>
        <v>686085</v>
      </c>
      <c r="G307" s="32">
        <f t="shared" si="13"/>
        <v>1.378483454220329</v>
      </c>
    </row>
    <row r="308" spans="2:7" hidden="1" outlineLevel="1" x14ac:dyDescent="0.25">
      <c r="B308" s="24">
        <f>IF('GASTOS 2015'!B274=2,'GASTOS 2015'!A274,0)</f>
        <v>209050</v>
      </c>
      <c r="C308" s="25" t="str">
        <f>VLOOKUP(B308,'GASTOS 2015'!$A$9:$D$850,3,FALSE)</f>
        <v xml:space="preserve">EL BAGRE                                          </v>
      </c>
      <c r="D308" s="46">
        <f>IFERROR(VLOOKUP(B308,'GASTOS 2014'!$A$9:$E$818,4,FALSE),0)</f>
        <v>735073.88</v>
      </c>
      <c r="E308" s="46">
        <f>IFERROR(VLOOKUP(B308,'GASTOS 2015'!$A$9:$D$850,4,FALSE),0)</f>
        <v>1176884.71</v>
      </c>
      <c r="F308" s="46">
        <f t="shared" si="12"/>
        <v>441810.82999999996</v>
      </c>
      <c r="G308" s="47">
        <f t="shared" si="13"/>
        <v>0.60104275504932914</v>
      </c>
    </row>
    <row r="309" spans="2:7" hidden="1" outlineLevel="1" x14ac:dyDescent="0.25">
      <c r="B309" s="29">
        <f>IF('GASTOS 2015'!B275=2,'GASTOS 2015'!A275,0)</f>
        <v>209125</v>
      </c>
      <c r="C309" s="30" t="str">
        <f>VLOOKUP(B309,'GASTOS 2015'!$A$9:$D$850,3,FALSE)</f>
        <v xml:space="preserve">ZARAGOZA                                          </v>
      </c>
      <c r="D309" s="31">
        <f>IFERROR(VLOOKUP(B309,'GASTOS 2014'!$A$9:$E$818,4,FALSE),0)</f>
        <v>902757.38</v>
      </c>
      <c r="E309" s="31">
        <f>IFERROR(VLOOKUP(B309,'GASTOS 2015'!$A$9:$D$850,4,FALSE),0)</f>
        <v>1131013.1000000001</v>
      </c>
      <c r="F309" s="31">
        <f t="shared" si="12"/>
        <v>228255.72000000009</v>
      </c>
      <c r="G309" s="32">
        <f t="shared" si="13"/>
        <v>0.25284281807809772</v>
      </c>
    </row>
    <row r="310" spans="2:7" hidden="1" outlineLevel="1" x14ac:dyDescent="0.25">
      <c r="B310" s="24">
        <f>IF('GASTOS 2015'!B276=2,'GASTOS 2015'!A276,0)</f>
        <v>209098</v>
      </c>
      <c r="C310" s="25" t="str">
        <f>VLOOKUP(B310,'GASTOS 2015'!$A$9:$D$850,3,FALSE)</f>
        <v xml:space="preserve">SAN ROQUE                                         </v>
      </c>
      <c r="D310" s="46">
        <f>IFERROR(VLOOKUP(B310,'GASTOS 2014'!$A$9:$E$818,4,FALSE),0)</f>
        <v>537314.57999999996</v>
      </c>
      <c r="E310" s="46">
        <f>IFERROR(VLOOKUP(B310,'GASTOS 2015'!$A$9:$D$850,4,FALSE),0)</f>
        <v>1120355.3600000001</v>
      </c>
      <c r="F310" s="46">
        <f t="shared" si="12"/>
        <v>583040.78000000014</v>
      </c>
      <c r="G310" s="47">
        <f t="shared" si="13"/>
        <v>1.0851013571974915</v>
      </c>
    </row>
    <row r="311" spans="2:7" hidden="1" outlineLevel="1" x14ac:dyDescent="0.25">
      <c r="B311" s="29">
        <f>IF('GASTOS 2015'!B277=2,'GASTOS 2015'!A277,0)</f>
        <v>209107</v>
      </c>
      <c r="C311" s="30" t="str">
        <f>VLOOKUP(B311,'GASTOS 2015'!$A$9:$D$850,3,FALSE)</f>
        <v xml:space="preserve">SOPETRAN                                          </v>
      </c>
      <c r="D311" s="31">
        <f>IFERROR(VLOOKUP(B311,'GASTOS 2014'!$A$9:$E$818,4,FALSE),0)</f>
        <v>757651.84</v>
      </c>
      <c r="E311" s="31">
        <f>IFERROR(VLOOKUP(B311,'GASTOS 2015'!$A$9:$D$850,4,FALSE),0)</f>
        <v>1008429.36</v>
      </c>
      <c r="F311" s="31">
        <f t="shared" si="12"/>
        <v>250777.52000000002</v>
      </c>
      <c r="G311" s="32">
        <f t="shared" si="13"/>
        <v>0.33099308516164894</v>
      </c>
    </row>
    <row r="312" spans="2:7" hidden="1" outlineLevel="1" x14ac:dyDescent="0.25">
      <c r="B312" s="24">
        <f>IF('GASTOS 2015'!B278=2,'GASTOS 2015'!A278,0)</f>
        <v>209026</v>
      </c>
      <c r="C312" s="25" t="str">
        <f>VLOOKUP(B312,'GASTOS 2015'!$A$9:$D$850,3,FALSE)</f>
        <v xml:space="preserve">BETULIA                                           </v>
      </c>
      <c r="D312" s="46">
        <f>IFERROR(VLOOKUP(B312,'GASTOS 2014'!$A$9:$E$818,4,FALSE),0)</f>
        <v>663441.04</v>
      </c>
      <c r="E312" s="46">
        <f>IFERROR(VLOOKUP(B312,'GASTOS 2015'!$A$9:$D$850,4,FALSE),0)</f>
        <v>977934.04</v>
      </c>
      <c r="F312" s="46">
        <f t="shared" si="12"/>
        <v>314493</v>
      </c>
      <c r="G312" s="47">
        <f t="shared" si="13"/>
        <v>0.47403308061858818</v>
      </c>
    </row>
    <row r="313" spans="2:7" hidden="1" outlineLevel="1" x14ac:dyDescent="0.25">
      <c r="B313" s="29">
        <f>IF('GASTOS 2015'!B279=2,'GASTOS 2015'!A279,0)</f>
        <v>209081</v>
      </c>
      <c r="C313" s="30" t="str">
        <f>VLOOKUP(B313,'GASTOS 2015'!$A$9:$D$850,3,FALSE)</f>
        <v xml:space="preserve">PUERTO NARE                                       </v>
      </c>
      <c r="D313" s="31">
        <f>IFERROR(VLOOKUP(B313,'GASTOS 2014'!$A$9:$E$818,4,FALSE),0)</f>
        <v>431400.95</v>
      </c>
      <c r="E313" s="31">
        <f>IFERROR(VLOOKUP(B313,'GASTOS 2015'!$A$9:$D$850,4,FALSE),0)</f>
        <v>966037.36</v>
      </c>
      <c r="F313" s="31">
        <f t="shared" si="12"/>
        <v>534636.40999999992</v>
      </c>
      <c r="G313" s="32">
        <f t="shared" si="13"/>
        <v>1.2393028109928825</v>
      </c>
    </row>
    <row r="314" spans="2:7" hidden="1" outlineLevel="1" x14ac:dyDescent="0.25">
      <c r="B314" s="24">
        <f>IF('GASTOS 2015'!B280=2,'GASTOS 2015'!A280,0)</f>
        <v>209116</v>
      </c>
      <c r="C314" s="25" t="str">
        <f>VLOOKUP(B314,'GASTOS 2015'!$A$9:$D$850,3,FALSE)</f>
        <v xml:space="preserve">VALDIVIA                                          </v>
      </c>
      <c r="D314" s="46">
        <f>IFERROR(VLOOKUP(B314,'GASTOS 2014'!$A$9:$E$818,4,FALSE),0)</f>
        <v>704591.71</v>
      </c>
      <c r="E314" s="46">
        <f>IFERROR(VLOOKUP(B314,'GASTOS 2015'!$A$9:$D$850,4,FALSE),0)</f>
        <v>948032.61</v>
      </c>
      <c r="F314" s="46">
        <f t="shared" si="12"/>
        <v>243440.90000000002</v>
      </c>
      <c r="G314" s="47">
        <f t="shared" si="13"/>
        <v>0.34550633586080659</v>
      </c>
    </row>
    <row r="315" spans="2:7" hidden="1" outlineLevel="1" x14ac:dyDescent="0.25">
      <c r="B315" s="29">
        <f>IF('GASTOS 2015'!B281=2,'GASTOS 2015'!A281,0)</f>
        <v>209063</v>
      </c>
      <c r="C315" s="30" t="str">
        <f>VLOOKUP(B315,'GASTOS 2015'!$A$9:$D$850,3,FALSE)</f>
        <v xml:space="preserve">JARDIN                                            </v>
      </c>
      <c r="D315" s="31">
        <f>IFERROR(VLOOKUP(B315,'GASTOS 2014'!$A$9:$E$818,4,FALSE),0)</f>
        <v>1053754.54</v>
      </c>
      <c r="E315" s="31">
        <f>IFERROR(VLOOKUP(B315,'GASTOS 2015'!$A$9:$D$850,4,FALSE),0)</f>
        <v>892386.62</v>
      </c>
      <c r="F315" s="31">
        <f t="shared" si="12"/>
        <v>-161367.92000000004</v>
      </c>
      <c r="G315" s="32">
        <f t="shared" si="13"/>
        <v>-0.15313615635762767</v>
      </c>
    </row>
    <row r="316" spans="2:7" hidden="1" outlineLevel="1" x14ac:dyDescent="0.25">
      <c r="B316" s="24">
        <f>IF('GASTOS 2015'!B282=2,'GASTOS 2015'!A282,0)</f>
        <v>209008</v>
      </c>
      <c r="C316" s="25" t="str">
        <f>VLOOKUP(B316,'GASTOS 2015'!$A$9:$D$850,3,FALSE)</f>
        <v xml:space="preserve">SABANETA                                          </v>
      </c>
      <c r="D316" s="46">
        <f>IFERROR(VLOOKUP(B316,'GASTOS 2014'!$A$9:$E$818,4,FALSE),0)</f>
        <v>666943</v>
      </c>
      <c r="E316" s="46">
        <f>IFERROR(VLOOKUP(B316,'GASTOS 2015'!$A$9:$D$850,4,FALSE),0)</f>
        <v>861123</v>
      </c>
      <c r="F316" s="46">
        <f t="shared" si="12"/>
        <v>194180</v>
      </c>
      <c r="G316" s="47">
        <f t="shared" si="13"/>
        <v>0.2911493186074372</v>
      </c>
    </row>
    <row r="317" spans="2:7" hidden="1" outlineLevel="1" x14ac:dyDescent="0.25">
      <c r="B317" s="29">
        <f>IF('GASTOS 2015'!B283=2,'GASTOS 2015'!A283,0)</f>
        <v>209017</v>
      </c>
      <c r="C317" s="30" t="str">
        <f>VLOOKUP(B317,'GASTOS 2015'!$A$9:$D$850,3,FALSE)</f>
        <v xml:space="preserve">ANORI                                             </v>
      </c>
      <c r="D317" s="31">
        <f>IFERROR(VLOOKUP(B317,'GASTOS 2014'!$A$9:$E$818,4,FALSE),0)</f>
        <v>721134.92</v>
      </c>
      <c r="E317" s="31">
        <f>IFERROR(VLOOKUP(B317,'GASTOS 2015'!$A$9:$D$850,4,FALSE),0)</f>
        <v>811036.05</v>
      </c>
      <c r="F317" s="31">
        <f t="shared" si="12"/>
        <v>89901.13</v>
      </c>
      <c r="G317" s="32">
        <f t="shared" si="13"/>
        <v>0.12466617203892993</v>
      </c>
    </row>
    <row r="318" spans="2:7" hidden="1" outlineLevel="1" x14ac:dyDescent="0.25">
      <c r="B318" s="24">
        <f>IF('GASTOS 2015'!B284=2,'GASTOS 2015'!A284,0)</f>
        <v>209119</v>
      </c>
      <c r="C318" s="25" t="str">
        <f>VLOOKUP(B318,'GASTOS 2015'!$A$9:$D$850,3,FALSE)</f>
        <v xml:space="preserve">VENECIA                                           </v>
      </c>
      <c r="D318" s="46">
        <f>IFERROR(VLOOKUP(B318,'GASTOS 2014'!$A$9:$E$818,4,FALSE),0)</f>
        <v>1013297</v>
      </c>
      <c r="E318" s="46">
        <f>IFERROR(VLOOKUP(B318,'GASTOS 2015'!$A$9:$D$850,4,FALSE),0)</f>
        <v>810508</v>
      </c>
      <c r="F318" s="46">
        <f t="shared" si="12"/>
        <v>-202789</v>
      </c>
      <c r="G318" s="47">
        <f t="shared" si="13"/>
        <v>-0.20012789932270603</v>
      </c>
    </row>
    <row r="319" spans="2:7" hidden="1" outlineLevel="1" x14ac:dyDescent="0.25">
      <c r="B319" s="29">
        <f>IF('GASTOS 2015'!B285=2,'GASTOS 2015'!A285,0)</f>
        <v>209052</v>
      </c>
      <c r="C319" s="30" t="str">
        <f>VLOOKUP(B319,'GASTOS 2015'!$A$9:$D$850,3,FALSE)</f>
        <v xml:space="preserve">FREDONIA                                          </v>
      </c>
      <c r="D319" s="31">
        <f>IFERROR(VLOOKUP(B319,'GASTOS 2014'!$A$9:$E$818,4,FALSE),0)</f>
        <v>550393</v>
      </c>
      <c r="E319" s="31">
        <f>IFERROR(VLOOKUP(B319,'GASTOS 2015'!$A$9:$D$850,4,FALSE),0)</f>
        <v>712080</v>
      </c>
      <c r="F319" s="31">
        <f t="shared" si="12"/>
        <v>161687</v>
      </c>
      <c r="G319" s="32">
        <f t="shared" si="13"/>
        <v>0.29376645415185143</v>
      </c>
    </row>
    <row r="320" spans="2:7" hidden="1" outlineLevel="1" x14ac:dyDescent="0.25">
      <c r="B320" s="24">
        <f>IF('GASTOS 2015'!B286=2,'GASTOS 2015'!A286,0)</f>
        <v>209111</v>
      </c>
      <c r="C320" s="25" t="str">
        <f>VLOOKUP(B320,'GASTOS 2015'!$A$9:$D$850,3,FALSE)</f>
        <v xml:space="preserve">TITIRIBI                                          </v>
      </c>
      <c r="D320" s="46">
        <f>IFERROR(VLOOKUP(B320,'GASTOS 2014'!$A$9:$E$818,4,FALSE),0)</f>
        <v>506124.15</v>
      </c>
      <c r="E320" s="46">
        <f>IFERROR(VLOOKUP(B320,'GASTOS 2015'!$A$9:$D$850,4,FALSE),0)</f>
        <v>706162.98</v>
      </c>
      <c r="F320" s="46">
        <f t="shared" si="12"/>
        <v>200038.82999999996</v>
      </c>
      <c r="G320" s="47">
        <f t="shared" si="13"/>
        <v>0.39523668254123012</v>
      </c>
    </row>
    <row r="321" spans="2:7" hidden="1" outlineLevel="1" x14ac:dyDescent="0.25">
      <c r="B321" s="29">
        <f>IF('GASTOS 2015'!B287=2,'GASTOS 2015'!A287,0)</f>
        <v>209131</v>
      </c>
      <c r="C321" s="30" t="str">
        <f>VLOOKUP(B321,'GASTOS 2015'!$A$9:$D$850,3,FALSE)</f>
        <v xml:space="preserve">LA PINTADA                                        </v>
      </c>
      <c r="D321" s="31">
        <f>IFERROR(VLOOKUP(B321,'GASTOS 2014'!$A$9:$E$818,4,FALSE),0)</f>
        <v>511315</v>
      </c>
      <c r="E321" s="31">
        <f>IFERROR(VLOOKUP(B321,'GASTOS 2015'!$A$9:$D$850,4,FALSE),0)</f>
        <v>694398</v>
      </c>
      <c r="F321" s="31">
        <f t="shared" si="12"/>
        <v>183083</v>
      </c>
      <c r="G321" s="32">
        <f t="shared" si="13"/>
        <v>0.35806303355074665</v>
      </c>
    </row>
    <row r="322" spans="2:7" hidden="1" outlineLevel="1" x14ac:dyDescent="0.25">
      <c r="B322" s="24">
        <f>IF('GASTOS 2015'!B288=2,'GASTOS 2015'!A288,0)</f>
        <v>209003</v>
      </c>
      <c r="C322" s="25" t="str">
        <f>VLOOKUP(B322,'GASTOS 2015'!$A$9:$D$850,3,FALSE)</f>
        <v xml:space="preserve">COPACABANA                                        </v>
      </c>
      <c r="D322" s="46">
        <f>IFERROR(VLOOKUP(B322,'GASTOS 2014'!$A$9:$E$818,4,FALSE),0)</f>
        <v>294824.58999999997</v>
      </c>
      <c r="E322" s="46">
        <f>IFERROR(VLOOKUP(B322,'GASTOS 2015'!$A$9:$D$850,4,FALSE),0)</f>
        <v>681221.49</v>
      </c>
      <c r="F322" s="46">
        <f t="shared" si="12"/>
        <v>386396.9</v>
      </c>
      <c r="G322" s="47">
        <f t="shared" si="13"/>
        <v>1.3105992956693338</v>
      </c>
    </row>
    <row r="323" spans="2:7" hidden="1" outlineLevel="1" x14ac:dyDescent="0.25">
      <c r="B323" s="29">
        <f>IF('GASTOS 2015'!B289=2,'GASTOS 2015'!A289,0)</f>
        <v>209067</v>
      </c>
      <c r="C323" s="30" t="str">
        <f>VLOOKUP(B323,'GASTOS 2015'!$A$9:$D$850,3,FALSE)</f>
        <v xml:space="preserve">LIBORINA                                          </v>
      </c>
      <c r="D323" s="31">
        <f>IFERROR(VLOOKUP(B323,'GASTOS 2014'!$A$9:$E$818,4,FALSE),0)</f>
        <v>476002.42</v>
      </c>
      <c r="E323" s="31">
        <f>IFERROR(VLOOKUP(B323,'GASTOS 2015'!$A$9:$D$850,4,FALSE),0)</f>
        <v>663068.81000000006</v>
      </c>
      <c r="F323" s="31">
        <f t="shared" si="12"/>
        <v>187066.39000000007</v>
      </c>
      <c r="G323" s="32">
        <f t="shared" si="13"/>
        <v>0.39299461964920268</v>
      </c>
    </row>
    <row r="324" spans="2:7" hidden="1" outlineLevel="1" x14ac:dyDescent="0.25">
      <c r="B324" s="24">
        <f>IF('GASTOS 2015'!B290=2,'GASTOS 2015'!A290,0)</f>
        <v>209068</v>
      </c>
      <c r="C324" s="25" t="str">
        <f>VLOOKUP(B324,'GASTOS 2015'!$A$9:$D$850,3,FALSE)</f>
        <v xml:space="preserve">MACEO                                             </v>
      </c>
      <c r="D324" s="46">
        <f>IFERROR(VLOOKUP(B324,'GASTOS 2014'!$A$9:$E$818,4,FALSE),0)</f>
        <v>544879.54</v>
      </c>
      <c r="E324" s="46">
        <f>IFERROR(VLOOKUP(B324,'GASTOS 2015'!$A$9:$D$850,4,FALSE),0)</f>
        <v>650623.4</v>
      </c>
      <c r="F324" s="46">
        <f t="shared" si="12"/>
        <v>105743.85999999999</v>
      </c>
      <c r="G324" s="47">
        <f t="shared" si="13"/>
        <v>0.19406832563395571</v>
      </c>
    </row>
    <row r="325" spans="2:7" hidden="1" outlineLevel="1" x14ac:dyDescent="0.25">
      <c r="B325" s="29">
        <f>IF('GASTOS 2015'!B291=2,'GASTOS 2015'!A291,0)</f>
        <v>209079</v>
      </c>
      <c r="C325" s="30" t="str">
        <f>VLOOKUP(B325,'GASTOS 2015'!$A$9:$D$850,3,FALSE)</f>
        <v xml:space="preserve">PUEBLO RICO                                       </v>
      </c>
      <c r="D325" s="31">
        <f>IFERROR(VLOOKUP(B325,'GASTOS 2014'!$A$9:$E$818,4,FALSE),0)</f>
        <v>409438.51</v>
      </c>
      <c r="E325" s="31">
        <f>IFERROR(VLOOKUP(B325,'GASTOS 2015'!$A$9:$D$850,4,FALSE),0)</f>
        <v>635543.09</v>
      </c>
      <c r="F325" s="31">
        <f t="shared" si="12"/>
        <v>226104.57999999996</v>
      </c>
      <c r="G325" s="32">
        <f t="shared" si="13"/>
        <v>0.55223085879244715</v>
      </c>
    </row>
    <row r="326" spans="2:7" hidden="1" outlineLevel="1" x14ac:dyDescent="0.25">
      <c r="B326" s="24">
        <f>IF('GASTOS 2015'!B292=2,'GASTOS 2015'!A292,0)</f>
        <v>209088</v>
      </c>
      <c r="C326" s="25" t="str">
        <f>VLOOKUP(B326,'GASTOS 2015'!$A$9:$D$850,3,FALSE)</f>
        <v xml:space="preserve">SAN CARLOS                                        </v>
      </c>
      <c r="D326" s="46">
        <f>IFERROR(VLOOKUP(B326,'GASTOS 2014'!$A$9:$E$818,4,FALSE),0)</f>
        <v>406431.63</v>
      </c>
      <c r="E326" s="46">
        <f>IFERROR(VLOOKUP(B326,'GASTOS 2015'!$A$9:$D$850,4,FALSE),0)</f>
        <v>628084.68999999994</v>
      </c>
      <c r="F326" s="46">
        <f t="shared" si="12"/>
        <v>221653.05999999994</v>
      </c>
      <c r="G326" s="47">
        <f t="shared" si="13"/>
        <v>0.54536370606785689</v>
      </c>
    </row>
    <row r="327" spans="2:7" hidden="1" outlineLevel="1" x14ac:dyDescent="0.25">
      <c r="B327" s="29">
        <f>IF('GASTOS 2015'!B293=2,'GASTOS 2015'!A293,0)</f>
        <v>209077</v>
      </c>
      <c r="C327" s="30" t="str">
        <f>VLOOKUP(B327,'GASTOS 2015'!$A$9:$D$850,3,FALSE)</f>
        <v xml:space="preserve">EL PENOL                                          </v>
      </c>
      <c r="D327" s="31">
        <f>IFERROR(VLOOKUP(B327,'GASTOS 2014'!$A$9:$E$818,4,FALSE),0)</f>
        <v>661900.24</v>
      </c>
      <c r="E327" s="31">
        <f>IFERROR(VLOOKUP(B327,'GASTOS 2015'!$A$9:$D$850,4,FALSE),0)</f>
        <v>628013.55000000005</v>
      </c>
      <c r="F327" s="31">
        <f t="shared" si="12"/>
        <v>-33886.689999999944</v>
      </c>
      <c r="G327" s="32">
        <f t="shared" si="13"/>
        <v>-5.1196068458896349E-2</v>
      </c>
    </row>
    <row r="328" spans="2:7" hidden="1" outlineLevel="1" x14ac:dyDescent="0.25">
      <c r="B328" s="24">
        <f>IF('GASTOS 2015'!B294=2,'GASTOS 2015'!A294,0)</f>
        <v>209005</v>
      </c>
      <c r="C328" s="25" t="str">
        <f>VLOOKUP(B328,'GASTOS 2015'!$A$9:$D$850,3,FALSE)</f>
        <v xml:space="preserve">GIRARDOTA                                         </v>
      </c>
      <c r="D328" s="46">
        <f>IFERROR(VLOOKUP(B328,'GASTOS 2014'!$A$9:$E$818,4,FALSE),0)</f>
        <v>1079089.2</v>
      </c>
      <c r="E328" s="46">
        <f>IFERROR(VLOOKUP(B328,'GASTOS 2015'!$A$9:$D$850,4,FALSE),0)</f>
        <v>615618.79</v>
      </c>
      <c r="F328" s="46">
        <f t="shared" si="12"/>
        <v>-463470.40999999992</v>
      </c>
      <c r="G328" s="47">
        <f t="shared" si="13"/>
        <v>-0.42950148143452826</v>
      </c>
    </row>
    <row r="329" spans="2:7" hidden="1" outlineLevel="1" x14ac:dyDescent="0.25">
      <c r="B329" s="29">
        <f>IF('GASTOS 2015'!B295=2,'GASTOS 2015'!A295,0)</f>
        <v>209025</v>
      </c>
      <c r="C329" s="30" t="str">
        <f>VLOOKUP(B329,'GASTOS 2015'!$A$9:$D$850,3,FALSE)</f>
        <v xml:space="preserve">BETANIA                                           </v>
      </c>
      <c r="D329" s="31">
        <f>IFERROR(VLOOKUP(B329,'GASTOS 2014'!$A$9:$E$818,4,FALSE),0)</f>
        <v>568425.63</v>
      </c>
      <c r="E329" s="31">
        <f>IFERROR(VLOOKUP(B329,'GASTOS 2015'!$A$9:$D$850,4,FALSE),0)</f>
        <v>611589.78</v>
      </c>
      <c r="F329" s="31">
        <f t="shared" si="12"/>
        <v>43164.150000000023</v>
      </c>
      <c r="G329" s="32">
        <f t="shared" si="13"/>
        <v>7.5936319057253066E-2</v>
      </c>
    </row>
    <row r="330" spans="2:7" hidden="1" outlineLevel="1" x14ac:dyDescent="0.25">
      <c r="B330" s="24">
        <f>IF('GASTOS 2015'!B296=2,'GASTOS 2015'!A296,0)</f>
        <v>209095</v>
      </c>
      <c r="C330" s="25" t="str">
        <f>VLOOKUP(B330,'GASTOS 2015'!$A$9:$D$850,3,FALSE)</f>
        <v xml:space="preserve">SAN PEDRO DE LOS M/G                              </v>
      </c>
      <c r="D330" s="46">
        <f>IFERROR(VLOOKUP(B330,'GASTOS 2014'!$A$9:$E$818,4,FALSE),0)</f>
        <v>211837.11</v>
      </c>
      <c r="E330" s="46">
        <f>IFERROR(VLOOKUP(B330,'GASTOS 2015'!$A$9:$D$850,4,FALSE),0)</f>
        <v>581439.13</v>
      </c>
      <c r="F330" s="46">
        <f t="shared" si="12"/>
        <v>369602.02</v>
      </c>
      <c r="G330" s="47">
        <f t="shared" si="13"/>
        <v>1.7447463289128144</v>
      </c>
    </row>
    <row r="331" spans="2:7" hidden="1" outlineLevel="1" x14ac:dyDescent="0.25">
      <c r="B331" s="29">
        <f>IF('GASTOS 2015'!B297=2,'GASTOS 2015'!A297,0)</f>
        <v>209055</v>
      </c>
      <c r="C331" s="30" t="str">
        <f>VLOOKUP(B331,'GASTOS 2015'!$A$9:$D$850,3,FALSE)</f>
        <v xml:space="preserve">GOMEZ PLATA                                       </v>
      </c>
      <c r="D331" s="31">
        <f>IFERROR(VLOOKUP(B331,'GASTOS 2014'!$A$9:$E$818,4,FALSE),0)</f>
        <v>377918.78</v>
      </c>
      <c r="E331" s="31">
        <f>IFERROR(VLOOKUP(B331,'GASTOS 2015'!$A$9:$D$850,4,FALSE),0)</f>
        <v>556844.76</v>
      </c>
      <c r="F331" s="31">
        <f t="shared" si="12"/>
        <v>178925.97999999998</v>
      </c>
      <c r="G331" s="32">
        <f t="shared" si="13"/>
        <v>0.47345088275316716</v>
      </c>
    </row>
    <row r="332" spans="2:7" hidden="1" outlineLevel="1" x14ac:dyDescent="0.25">
      <c r="B332" s="24">
        <f>IF('GASTOS 2015'!B298=2,'GASTOS 2015'!A298,0)</f>
        <v>209103</v>
      </c>
      <c r="C332" s="25" t="str">
        <f>VLOOKUP(B332,'GASTOS 2015'!$A$9:$D$850,3,FALSE)</f>
        <v xml:space="preserve">SANTO DOMINGO                                     </v>
      </c>
      <c r="D332" s="46">
        <f>IFERROR(VLOOKUP(B332,'GASTOS 2014'!$A$9:$E$818,4,FALSE),0)</f>
        <v>319125.73</v>
      </c>
      <c r="E332" s="46">
        <f>IFERROR(VLOOKUP(B332,'GASTOS 2015'!$A$9:$D$850,4,FALSE),0)</f>
        <v>517633.73</v>
      </c>
      <c r="F332" s="46">
        <f t="shared" si="12"/>
        <v>198508</v>
      </c>
      <c r="G332" s="47">
        <f t="shared" si="13"/>
        <v>0.62203696329970004</v>
      </c>
    </row>
    <row r="333" spans="2:7" hidden="1" outlineLevel="1" x14ac:dyDescent="0.25">
      <c r="B333" s="29">
        <f>IF('GASTOS 2015'!B299=2,'GASTOS 2015'!A299,0)</f>
        <v>209072</v>
      </c>
      <c r="C333" s="30" t="str">
        <f>VLOOKUP(B333,'GASTOS 2015'!$A$9:$D$850,3,FALSE)</f>
        <v xml:space="preserve">MUTATA                                            </v>
      </c>
      <c r="D333" s="31">
        <f>IFERROR(VLOOKUP(B333,'GASTOS 2014'!$A$9:$E$818,4,FALSE),0)</f>
        <v>495132.27</v>
      </c>
      <c r="E333" s="31">
        <f>IFERROR(VLOOKUP(B333,'GASTOS 2015'!$A$9:$D$850,4,FALSE),0)</f>
        <v>515735.55</v>
      </c>
      <c r="F333" s="31">
        <f t="shared" si="12"/>
        <v>20603.27999999997</v>
      </c>
      <c r="G333" s="32">
        <f t="shared" si="13"/>
        <v>4.161166873651756E-2</v>
      </c>
    </row>
    <row r="334" spans="2:7" hidden="1" outlineLevel="1" x14ac:dyDescent="0.25">
      <c r="B334" s="24">
        <f>IF('GASTOS 2015'!B300=2,'GASTOS 2015'!A300,0)</f>
        <v>209018</v>
      </c>
      <c r="C334" s="25" t="str">
        <f>VLOOKUP(B334,'GASTOS 2015'!$A$9:$D$850,3,FALSE)</f>
        <v xml:space="preserve">ANZA                                              </v>
      </c>
      <c r="D334" s="46">
        <f>IFERROR(VLOOKUP(B334,'GASTOS 2014'!$A$9:$E$818,4,FALSE),0)</f>
        <v>360521.78</v>
      </c>
      <c r="E334" s="46">
        <f>IFERROR(VLOOKUP(B334,'GASTOS 2015'!$A$9:$D$850,4,FALSE),0)</f>
        <v>513695.35</v>
      </c>
      <c r="F334" s="46">
        <f t="shared" si="12"/>
        <v>153173.56999999995</v>
      </c>
      <c r="G334" s="47">
        <f t="shared" si="13"/>
        <v>0.42486634233304832</v>
      </c>
    </row>
    <row r="335" spans="2:7" hidden="1" outlineLevel="1" x14ac:dyDescent="0.25">
      <c r="B335" s="29">
        <f>IF('GASTOS 2015'!B301=2,'GASTOS 2015'!A301,0)</f>
        <v>209112</v>
      </c>
      <c r="C335" s="30" t="str">
        <f>VLOOKUP(B335,'GASTOS 2015'!$A$9:$D$850,3,FALSE)</f>
        <v xml:space="preserve">TOLEDO                                            </v>
      </c>
      <c r="D335" s="31">
        <f>IFERROR(VLOOKUP(B335,'GASTOS 2014'!$A$9:$E$818,4,FALSE),0)</f>
        <v>300381.13</v>
      </c>
      <c r="E335" s="31">
        <f>IFERROR(VLOOKUP(B335,'GASTOS 2015'!$A$9:$D$850,4,FALSE),0)</f>
        <v>508849.15</v>
      </c>
      <c r="F335" s="31">
        <f t="shared" si="12"/>
        <v>208468.02000000002</v>
      </c>
      <c r="G335" s="32">
        <f t="shared" si="13"/>
        <v>0.69401170439701065</v>
      </c>
    </row>
    <row r="336" spans="2:7" hidden="1" outlineLevel="1" x14ac:dyDescent="0.25">
      <c r="B336" s="24">
        <f>IF('GASTOS 2015'!B302=2,'GASTOS 2015'!A302,0)</f>
        <v>209096</v>
      </c>
      <c r="C336" s="25" t="str">
        <f>VLOOKUP(B336,'GASTOS 2015'!$A$9:$D$850,3,FALSE)</f>
        <v xml:space="preserve">SAN PEDRO DE URABA                                </v>
      </c>
      <c r="D336" s="46">
        <f>IFERROR(VLOOKUP(B336,'GASTOS 2014'!$A$9:$E$818,4,FALSE),0)</f>
        <v>426100.21</v>
      </c>
      <c r="E336" s="46">
        <f>IFERROR(VLOOKUP(B336,'GASTOS 2015'!$A$9:$D$850,4,FALSE),0)</f>
        <v>508195.37</v>
      </c>
      <c r="F336" s="46">
        <f t="shared" si="12"/>
        <v>82095.159999999974</v>
      </c>
      <c r="G336" s="47">
        <f t="shared" si="13"/>
        <v>0.19266632138012785</v>
      </c>
    </row>
    <row r="337" spans="2:7" hidden="1" outlineLevel="1" x14ac:dyDescent="0.25">
      <c r="B337" s="29">
        <f>IF('GASTOS 2015'!B303=2,'GASTOS 2015'!A303,0)</f>
        <v>209121</v>
      </c>
      <c r="C337" s="30" t="str">
        <f>VLOOKUP(B337,'GASTOS 2015'!$A$9:$D$850,3,FALSE)</f>
        <v xml:space="preserve">YALI                                              </v>
      </c>
      <c r="D337" s="31">
        <f>IFERROR(VLOOKUP(B337,'GASTOS 2014'!$A$9:$E$818,4,FALSE),0)</f>
        <v>466500</v>
      </c>
      <c r="E337" s="31">
        <f>IFERROR(VLOOKUP(B337,'GASTOS 2015'!$A$9:$D$850,4,FALSE),0)</f>
        <v>480007</v>
      </c>
      <c r="F337" s="31">
        <f t="shared" si="12"/>
        <v>13507</v>
      </c>
      <c r="G337" s="32">
        <f t="shared" si="13"/>
        <v>2.8953912111468361E-2</v>
      </c>
    </row>
    <row r="338" spans="2:7" hidden="1" outlineLevel="1" x14ac:dyDescent="0.25">
      <c r="B338" s="24">
        <f>IF('GASTOS 2015'!B304=2,'GASTOS 2015'!A304,0)</f>
        <v>209106</v>
      </c>
      <c r="C338" s="25" t="str">
        <f>VLOOKUP(B338,'GASTOS 2015'!$A$9:$D$850,3,FALSE)</f>
        <v xml:space="preserve">SONSON                                            </v>
      </c>
      <c r="D338" s="46">
        <f>IFERROR(VLOOKUP(B338,'GASTOS 2014'!$A$9:$E$818,4,FALSE),0)</f>
        <v>343814.22</v>
      </c>
      <c r="E338" s="46">
        <f>IFERROR(VLOOKUP(B338,'GASTOS 2015'!$A$9:$D$850,4,FALSE),0)</f>
        <v>479302.75</v>
      </c>
      <c r="F338" s="46">
        <f t="shared" si="12"/>
        <v>135488.53000000003</v>
      </c>
      <c r="G338" s="47">
        <f t="shared" si="13"/>
        <v>0.39407482913301273</v>
      </c>
    </row>
    <row r="339" spans="2:7" hidden="1" outlineLevel="1" x14ac:dyDescent="0.25">
      <c r="B339" s="29">
        <f>IF('GASTOS 2015'!B305=2,'GASTOS 2015'!A305,0)</f>
        <v>209056</v>
      </c>
      <c r="C339" s="30" t="str">
        <f>VLOOKUP(B339,'GASTOS 2015'!$A$9:$D$850,3,FALSE)</f>
        <v xml:space="preserve">GRANADA                                           </v>
      </c>
      <c r="D339" s="31">
        <f>IFERROR(VLOOKUP(B339,'GASTOS 2014'!$A$9:$E$818,4,FALSE),0)</f>
        <v>156204.20000000001</v>
      </c>
      <c r="E339" s="31">
        <f>IFERROR(VLOOKUP(B339,'GASTOS 2015'!$A$9:$D$850,4,FALSE),0)</f>
        <v>477011.46</v>
      </c>
      <c r="F339" s="31">
        <f t="shared" si="12"/>
        <v>320807.26</v>
      </c>
      <c r="G339" s="32">
        <f t="shared" si="13"/>
        <v>2.0537684646123471</v>
      </c>
    </row>
    <row r="340" spans="2:7" hidden="1" outlineLevel="1" x14ac:dyDescent="0.25">
      <c r="B340" s="24">
        <f>IF('GASTOS 2015'!B306=2,'GASTOS 2015'!A306,0)</f>
        <v>209124</v>
      </c>
      <c r="C340" s="25" t="str">
        <f>VLOOKUP(B340,'GASTOS 2015'!$A$9:$D$850,3,FALSE)</f>
        <v xml:space="preserve">YONDO                                             </v>
      </c>
      <c r="D340" s="46">
        <f>IFERROR(VLOOKUP(B340,'GASTOS 2014'!$A$9:$E$818,4,FALSE),0)</f>
        <v>557609.67000000004</v>
      </c>
      <c r="E340" s="46">
        <f>IFERROR(VLOOKUP(B340,'GASTOS 2015'!$A$9:$D$850,4,FALSE),0)</f>
        <v>467430.06</v>
      </c>
      <c r="F340" s="46">
        <f t="shared" si="12"/>
        <v>-90179.610000000044</v>
      </c>
      <c r="G340" s="47">
        <f t="shared" si="13"/>
        <v>-0.16172533378052789</v>
      </c>
    </row>
    <row r="341" spans="2:7" hidden="1" outlineLevel="1" x14ac:dyDescent="0.25">
      <c r="B341" s="29">
        <f>IF('GASTOS 2015'!B307=2,'GASTOS 2015'!A307,0)</f>
        <v>209073</v>
      </c>
      <c r="C341" s="30" t="str">
        <f>VLOOKUP(B341,'GASTOS 2015'!$A$9:$D$850,3,FALSE)</f>
        <v xml:space="preserve">NARIÐO                                            </v>
      </c>
      <c r="D341" s="31">
        <f>IFERROR(VLOOKUP(B341,'GASTOS 2014'!$A$9:$E$818,4,FALSE),0)</f>
        <v>228786.1</v>
      </c>
      <c r="E341" s="31">
        <f>IFERROR(VLOOKUP(B341,'GASTOS 2015'!$A$9:$D$850,4,FALSE),0)</f>
        <v>459643.17</v>
      </c>
      <c r="F341" s="31">
        <f t="shared" si="12"/>
        <v>230857.06999999998</v>
      </c>
      <c r="G341" s="32">
        <f t="shared" si="13"/>
        <v>1.0090519922320453</v>
      </c>
    </row>
    <row r="342" spans="2:7" hidden="1" outlineLevel="1" x14ac:dyDescent="0.25">
      <c r="B342" s="24">
        <f>IF('GASTOS 2015'!B308=2,'GASTOS 2015'!A308,0)</f>
        <v>209022</v>
      </c>
      <c r="C342" s="25" t="str">
        <f>VLOOKUP(B342,'GASTOS 2015'!$A$9:$D$850,3,FALSE)</f>
        <v xml:space="preserve">ARMENIA MANTEQUILLA                               </v>
      </c>
      <c r="D342" s="46">
        <f>IFERROR(VLOOKUP(B342,'GASTOS 2014'!$A$9:$E$818,4,FALSE),0)</f>
        <v>170637.3</v>
      </c>
      <c r="E342" s="46">
        <f>IFERROR(VLOOKUP(B342,'GASTOS 2015'!$A$9:$D$850,4,FALSE),0)</f>
        <v>438528.33</v>
      </c>
      <c r="F342" s="46">
        <f t="shared" si="12"/>
        <v>267891.03000000003</v>
      </c>
      <c r="G342" s="47">
        <f t="shared" si="13"/>
        <v>1.569944144685834</v>
      </c>
    </row>
    <row r="343" spans="2:7" hidden="1" outlineLevel="1" x14ac:dyDescent="0.25">
      <c r="B343" s="29">
        <f>IF('GASTOS 2015'!B309=2,'GASTOS 2015'!A309,0)</f>
        <v>209064</v>
      </c>
      <c r="C343" s="30" t="str">
        <f>VLOOKUP(B343,'GASTOS 2015'!$A$9:$D$850,3,FALSE)</f>
        <v xml:space="preserve">JERICO                                            </v>
      </c>
      <c r="D343" s="31">
        <f>IFERROR(VLOOKUP(B343,'GASTOS 2014'!$A$9:$E$818,4,FALSE),0)</f>
        <v>478330</v>
      </c>
      <c r="E343" s="31">
        <f>IFERROR(VLOOKUP(B343,'GASTOS 2015'!$A$9:$D$850,4,FALSE),0)</f>
        <v>433095</v>
      </c>
      <c r="F343" s="31">
        <f t="shared" si="12"/>
        <v>-45235</v>
      </c>
      <c r="G343" s="32">
        <f t="shared" si="13"/>
        <v>-9.4568603265527962E-2</v>
      </c>
    </row>
    <row r="344" spans="2:7" hidden="1" outlineLevel="1" x14ac:dyDescent="0.25">
      <c r="B344" s="24">
        <f>IF('GASTOS 2015'!B310=2,'GASTOS 2015'!A310,0)</f>
        <v>209110</v>
      </c>
      <c r="C344" s="25" t="str">
        <f>VLOOKUP(B344,'GASTOS 2015'!$A$9:$D$850,3,FALSE)</f>
        <v xml:space="preserve">TARSO                                             </v>
      </c>
      <c r="D344" s="46">
        <f>IFERROR(VLOOKUP(B344,'GASTOS 2014'!$A$9:$E$818,4,FALSE),0)</f>
        <v>277707.55</v>
      </c>
      <c r="E344" s="46">
        <f>IFERROR(VLOOKUP(B344,'GASTOS 2015'!$A$9:$D$850,4,FALSE),0)</f>
        <v>428151.88</v>
      </c>
      <c r="F344" s="46">
        <f t="shared" si="12"/>
        <v>150444.33000000002</v>
      </c>
      <c r="G344" s="47">
        <f t="shared" si="13"/>
        <v>0.54173654983452924</v>
      </c>
    </row>
    <row r="345" spans="2:7" hidden="1" outlineLevel="1" x14ac:dyDescent="0.25">
      <c r="B345" s="29">
        <f>IF('GASTOS 2015'!B311=2,'GASTOS 2015'!A311,0)</f>
        <v>209045</v>
      </c>
      <c r="C345" s="30" t="str">
        <f>VLOOKUP(B345,'GASTOS 2015'!$A$9:$D$850,3,FALSE)</f>
        <v xml:space="preserve">CONCORDIA                                         </v>
      </c>
      <c r="D345" s="31">
        <f>IFERROR(VLOOKUP(B345,'GASTOS 2014'!$A$9:$E$818,4,FALSE),0)</f>
        <v>547870</v>
      </c>
      <c r="E345" s="31">
        <f>IFERROR(VLOOKUP(B345,'GASTOS 2015'!$A$9:$D$850,4,FALSE),0)</f>
        <v>427710</v>
      </c>
      <c r="F345" s="31">
        <f t="shared" si="12"/>
        <v>-120160</v>
      </c>
      <c r="G345" s="32">
        <f t="shared" si="13"/>
        <v>-0.21932210195849378</v>
      </c>
    </row>
    <row r="346" spans="2:7" hidden="1" outlineLevel="1" x14ac:dyDescent="0.25">
      <c r="B346" s="24">
        <f>IF('GASTOS 2015'!B312=2,'GASTOS 2015'!A312,0)</f>
        <v>209029</v>
      </c>
      <c r="C346" s="25" t="str">
        <f>VLOOKUP(B346,'GASTOS 2015'!$A$9:$D$850,3,FALSE)</f>
        <v xml:space="preserve">CACERES                                           </v>
      </c>
      <c r="D346" s="46">
        <f>IFERROR(VLOOKUP(B346,'GASTOS 2014'!$A$9:$E$818,4,FALSE),0)</f>
        <v>541324</v>
      </c>
      <c r="E346" s="46">
        <f>IFERROR(VLOOKUP(B346,'GASTOS 2015'!$A$9:$D$850,4,FALSE),0)</f>
        <v>414465</v>
      </c>
      <c r="F346" s="46">
        <f t="shared" si="12"/>
        <v>-126859</v>
      </c>
      <c r="G346" s="47">
        <f t="shared" si="13"/>
        <v>-0.23434948385809606</v>
      </c>
    </row>
    <row r="347" spans="2:7" hidden="1" outlineLevel="1" x14ac:dyDescent="0.25">
      <c r="B347" s="29">
        <f>IF('GASTOS 2015'!B313=2,'GASTOS 2015'!A313,0)</f>
        <v>209087</v>
      </c>
      <c r="C347" s="30" t="str">
        <f>VLOOKUP(B347,'GASTOS 2015'!$A$9:$D$850,3,FALSE)</f>
        <v xml:space="preserve">SAN ANDRES                                        </v>
      </c>
      <c r="D347" s="31">
        <f>IFERROR(VLOOKUP(B347,'GASTOS 2014'!$A$9:$E$818,4,FALSE),0)</f>
        <v>329070.62</v>
      </c>
      <c r="E347" s="31">
        <f>IFERROR(VLOOKUP(B347,'GASTOS 2015'!$A$9:$D$850,4,FALSE),0)</f>
        <v>403936.16000000003</v>
      </c>
      <c r="F347" s="31">
        <f t="shared" si="12"/>
        <v>74865.540000000037</v>
      </c>
      <c r="G347" s="32">
        <f t="shared" si="13"/>
        <v>0.22750599856043063</v>
      </c>
    </row>
    <row r="348" spans="2:7" hidden="1" outlineLevel="1" x14ac:dyDescent="0.25">
      <c r="B348" s="24">
        <f>IF('GASTOS 2015'!B314=2,'GASTOS 2015'!A314,0)</f>
        <v>209097</v>
      </c>
      <c r="C348" s="25" t="str">
        <f>VLOOKUP(B348,'GASTOS 2015'!$A$9:$D$850,3,FALSE)</f>
        <v xml:space="preserve">SAN RAFAEL                                        </v>
      </c>
      <c r="D348" s="46">
        <f>IFERROR(VLOOKUP(B348,'GASTOS 2014'!$A$9:$E$818,4,FALSE),0)</f>
        <v>374050.89</v>
      </c>
      <c r="E348" s="46">
        <f>IFERROR(VLOOKUP(B348,'GASTOS 2015'!$A$9:$D$850,4,FALSE),0)</f>
        <v>397228.32</v>
      </c>
      <c r="F348" s="46">
        <f t="shared" si="12"/>
        <v>23177.429999999993</v>
      </c>
      <c r="G348" s="47">
        <f t="shared" si="13"/>
        <v>6.1963306650600458E-2</v>
      </c>
    </row>
    <row r="349" spans="2:7" hidden="1" outlineLevel="1" x14ac:dyDescent="0.25">
      <c r="B349" s="29">
        <f>IF('GASTOS 2015'!B315=2,'GASTOS 2015'!A315,0)</f>
        <v>209070</v>
      </c>
      <c r="C349" s="30" t="str">
        <f>VLOOKUP(B349,'GASTOS 2015'!$A$9:$D$850,3,FALSE)</f>
        <v xml:space="preserve">MONTEBELLO                                        </v>
      </c>
      <c r="D349" s="31">
        <f>IFERROR(VLOOKUP(B349,'GASTOS 2014'!$A$9:$E$818,4,FALSE),0)</f>
        <v>304145.45999999996</v>
      </c>
      <c r="E349" s="31">
        <f>IFERROR(VLOOKUP(B349,'GASTOS 2015'!$A$9:$D$850,4,FALSE),0)</f>
        <v>388667.24</v>
      </c>
      <c r="F349" s="31">
        <f t="shared" si="12"/>
        <v>84521.780000000028</v>
      </c>
      <c r="G349" s="32">
        <f t="shared" si="13"/>
        <v>0.27789919994202794</v>
      </c>
    </row>
    <row r="350" spans="2:7" hidden="1" outlineLevel="1" x14ac:dyDescent="0.25">
      <c r="B350" s="24">
        <f>IF('GASTOS 2015'!B316=2,'GASTOS 2015'!A316,0)</f>
        <v>209104</v>
      </c>
      <c r="C350" s="25" t="str">
        <f>VLOOKUP(B350,'GASTOS 2015'!$A$9:$D$850,3,FALSE)</f>
        <v xml:space="preserve">SANTUARIO                                         </v>
      </c>
      <c r="D350" s="46">
        <f>IFERROR(VLOOKUP(B350,'GASTOS 2014'!$A$9:$E$818,4,FALSE),0)</f>
        <v>30558.63</v>
      </c>
      <c r="E350" s="46">
        <f>IFERROR(VLOOKUP(B350,'GASTOS 2015'!$A$9:$D$850,4,FALSE),0)</f>
        <v>357396.58</v>
      </c>
      <c r="F350" s="46">
        <f t="shared" si="12"/>
        <v>326837.95</v>
      </c>
      <c r="G350" s="47">
        <f t="shared" si="13"/>
        <v>10.695438571689897</v>
      </c>
    </row>
    <row r="351" spans="2:7" hidden="1" outlineLevel="1" x14ac:dyDescent="0.25">
      <c r="B351" s="29">
        <f>IF('GASTOS 2015'!B317=2,'GASTOS 2015'!A317,0)</f>
        <v>209057</v>
      </c>
      <c r="C351" s="30" t="str">
        <f>VLOOKUP(B351,'GASTOS 2015'!$A$9:$D$850,3,FALSE)</f>
        <v xml:space="preserve">GUADALUPE                                         </v>
      </c>
      <c r="D351" s="31">
        <f>IFERROR(VLOOKUP(B351,'GASTOS 2014'!$A$9:$E$818,4,FALSE),0)</f>
        <v>259788.54</v>
      </c>
      <c r="E351" s="31">
        <f>IFERROR(VLOOKUP(B351,'GASTOS 2015'!$A$9:$D$850,4,FALSE),0)</f>
        <v>339917.76</v>
      </c>
      <c r="F351" s="31">
        <f t="shared" si="12"/>
        <v>80129.22</v>
      </c>
      <c r="G351" s="32">
        <f t="shared" si="13"/>
        <v>0.30844016445067202</v>
      </c>
    </row>
    <row r="352" spans="2:7" hidden="1" outlineLevel="1" x14ac:dyDescent="0.25">
      <c r="B352" s="24">
        <f>IF('GASTOS 2015'!B318=2,'GASTOS 2015'!A318,0)</f>
        <v>209015</v>
      </c>
      <c r="C352" s="25" t="str">
        <f>VLOOKUP(B352,'GASTOS 2015'!$A$9:$D$850,3,FALSE)</f>
        <v xml:space="preserve">ANGELOPOLIS                                       </v>
      </c>
      <c r="D352" s="46">
        <f>IFERROR(VLOOKUP(B352,'GASTOS 2014'!$A$9:$E$818,4,FALSE),0)</f>
        <v>312121.19</v>
      </c>
      <c r="E352" s="46">
        <f>IFERROR(VLOOKUP(B352,'GASTOS 2015'!$A$9:$D$850,4,FALSE),0)</f>
        <v>325037.45</v>
      </c>
      <c r="F352" s="46">
        <f t="shared" si="12"/>
        <v>12916.260000000009</v>
      </c>
      <c r="G352" s="47">
        <f t="shared" si="13"/>
        <v>4.1382195165922564E-2</v>
      </c>
    </row>
    <row r="353" spans="2:7" hidden="1" outlineLevel="1" x14ac:dyDescent="0.25">
      <c r="B353" s="29">
        <f>IF('GASTOS 2015'!B319=2,'GASTOS 2015'!A319,0)</f>
        <v>209084</v>
      </c>
      <c r="C353" s="30" t="str">
        <f>VLOOKUP(B353,'GASTOS 2015'!$A$9:$D$850,3,FALSE)</f>
        <v xml:space="preserve">RIONEGRO                                          </v>
      </c>
      <c r="D353" s="31">
        <f>IFERROR(VLOOKUP(B353,'GASTOS 2014'!$A$9:$E$818,4,FALSE),0)</f>
        <v>1051179</v>
      </c>
      <c r="E353" s="31">
        <f>IFERROR(VLOOKUP(B353,'GASTOS 2015'!$A$9:$D$850,4,FALSE),0)</f>
        <v>322445.66000000003</v>
      </c>
      <c r="F353" s="31">
        <f t="shared" si="12"/>
        <v>-728733.34</v>
      </c>
      <c r="G353" s="32">
        <f t="shared" si="13"/>
        <v>-0.69325332792987682</v>
      </c>
    </row>
    <row r="354" spans="2:7" hidden="1" outlineLevel="1" x14ac:dyDescent="0.25">
      <c r="B354" s="24">
        <f>IF('GASTOS 2015'!B320=2,'GASTOS 2015'!A320,0)</f>
        <v>209031</v>
      </c>
      <c r="C354" s="25" t="str">
        <f>VLOOKUP(B354,'GASTOS 2015'!$A$9:$D$850,3,FALSE)</f>
        <v xml:space="preserve">CALDAS                                            </v>
      </c>
      <c r="D354" s="46">
        <f>IFERROR(VLOOKUP(B354,'GASTOS 2014'!$A$9:$E$818,4,FALSE),0)</f>
        <v>255233.27</v>
      </c>
      <c r="E354" s="46">
        <f>IFERROR(VLOOKUP(B354,'GASTOS 2015'!$A$9:$D$850,4,FALSE),0)</f>
        <v>308108.78000000003</v>
      </c>
      <c r="F354" s="46">
        <f t="shared" si="12"/>
        <v>52875.510000000038</v>
      </c>
      <c r="G354" s="47">
        <f t="shared" si="13"/>
        <v>0.20716542949122596</v>
      </c>
    </row>
    <row r="355" spans="2:7" hidden="1" outlineLevel="1" x14ac:dyDescent="0.25">
      <c r="B355" s="29">
        <f>IF('GASTOS 2015'!B321=2,'GASTOS 2015'!A321,0)</f>
        <v>209007</v>
      </c>
      <c r="C355" s="30" t="str">
        <f>VLOOKUP(B355,'GASTOS 2015'!$A$9:$D$850,3,FALSE)</f>
        <v xml:space="preserve">LA ESTRELLA                                       </v>
      </c>
      <c r="D355" s="31">
        <f>IFERROR(VLOOKUP(B355,'GASTOS 2014'!$A$9:$E$818,4,FALSE),0)</f>
        <v>313329.40999999997</v>
      </c>
      <c r="E355" s="31">
        <f>IFERROR(VLOOKUP(B355,'GASTOS 2015'!$A$9:$D$850,4,FALSE),0)</f>
        <v>287095.99</v>
      </c>
      <c r="F355" s="31">
        <f t="shared" si="12"/>
        <v>-26233.419999999984</v>
      </c>
      <c r="G355" s="32">
        <f t="shared" si="13"/>
        <v>-8.3724729191555936E-2</v>
      </c>
    </row>
    <row r="356" spans="2:7" hidden="1" outlineLevel="1" x14ac:dyDescent="0.25">
      <c r="B356" s="24">
        <f>IF('GASTOS 2015'!B322=2,'GASTOS 2015'!A322,0)</f>
        <v>209033</v>
      </c>
      <c r="C356" s="25" t="str">
        <f>VLOOKUP(B356,'GASTOS 2015'!$A$9:$D$850,3,FALSE)</f>
        <v xml:space="preserve">CANASGORDAS                                       </v>
      </c>
      <c r="D356" s="46">
        <f>IFERROR(VLOOKUP(B356,'GASTOS 2014'!$A$9:$E$818,4,FALSE),0)</f>
        <v>351640</v>
      </c>
      <c r="E356" s="46">
        <f>IFERROR(VLOOKUP(B356,'GASTOS 2015'!$A$9:$D$850,4,FALSE),0)</f>
        <v>257600</v>
      </c>
      <c r="F356" s="46">
        <f t="shared" si="12"/>
        <v>-94040</v>
      </c>
      <c r="G356" s="47">
        <f t="shared" si="13"/>
        <v>-0.26743260152428616</v>
      </c>
    </row>
    <row r="357" spans="2:7" hidden="1" outlineLevel="1" x14ac:dyDescent="0.25">
      <c r="B357" s="29">
        <f>IF('GASTOS 2015'!B323=2,'GASTOS 2015'!A323,0)</f>
        <v>209061</v>
      </c>
      <c r="C357" s="30" t="str">
        <f>VLOOKUP(B357,'GASTOS 2015'!$A$9:$D$850,3,FALSE)</f>
        <v xml:space="preserve">HISPANIA                                          </v>
      </c>
      <c r="D357" s="31">
        <f>IFERROR(VLOOKUP(B357,'GASTOS 2014'!$A$9:$E$818,4,FALSE),0)</f>
        <v>141290</v>
      </c>
      <c r="E357" s="31">
        <f>IFERROR(VLOOKUP(B357,'GASTOS 2015'!$A$9:$D$850,4,FALSE),0)</f>
        <v>254645</v>
      </c>
      <c r="F357" s="31">
        <f t="shared" si="12"/>
        <v>113355</v>
      </c>
      <c r="G357" s="32">
        <f t="shared" si="13"/>
        <v>0.80228607827871756</v>
      </c>
    </row>
    <row r="358" spans="2:7" hidden="1" outlineLevel="1" x14ac:dyDescent="0.25">
      <c r="B358" s="24">
        <f>IF('GASTOS 2015'!B324=2,'GASTOS 2015'!A324,0)</f>
        <v>209021</v>
      </c>
      <c r="C358" s="25" t="str">
        <f>VLOOKUP(B358,'GASTOS 2015'!$A$9:$D$850,3,FALSE)</f>
        <v xml:space="preserve">ARGELIA                                           </v>
      </c>
      <c r="D358" s="46">
        <f>IFERROR(VLOOKUP(B358,'GASTOS 2014'!$A$9:$E$818,4,FALSE),0)</f>
        <v>327144.46999999997</v>
      </c>
      <c r="E358" s="46">
        <f>IFERROR(VLOOKUP(B358,'GASTOS 2015'!$A$9:$D$850,4,FALSE),0)</f>
        <v>230494.27000000002</v>
      </c>
      <c r="F358" s="46">
        <f t="shared" si="12"/>
        <v>-96650.199999999953</v>
      </c>
      <c r="G358" s="47">
        <f t="shared" si="13"/>
        <v>-0.295435836039044</v>
      </c>
    </row>
    <row r="359" spans="2:7" hidden="1" outlineLevel="1" x14ac:dyDescent="0.25">
      <c r="B359" s="29">
        <f>IF('GASTOS 2015'!B325=2,'GASTOS 2015'!A325,0)</f>
        <v>209032</v>
      </c>
      <c r="C359" s="30" t="str">
        <f>VLOOKUP(B359,'GASTOS 2015'!$A$9:$D$850,3,FALSE)</f>
        <v xml:space="preserve">CAMPAMENTO                                        </v>
      </c>
      <c r="D359" s="31">
        <f>IFERROR(VLOOKUP(B359,'GASTOS 2014'!$A$9:$E$818,4,FALSE),0)</f>
        <v>235018.48</v>
      </c>
      <c r="E359" s="31">
        <f>IFERROR(VLOOKUP(B359,'GASTOS 2015'!$A$9:$D$850,4,FALSE),0)</f>
        <v>211192.47</v>
      </c>
      <c r="F359" s="31">
        <f t="shared" si="12"/>
        <v>-23826.010000000009</v>
      </c>
      <c r="G359" s="32">
        <f t="shared" si="13"/>
        <v>-0.10137930429981512</v>
      </c>
    </row>
    <row r="360" spans="2:7" hidden="1" outlineLevel="1" x14ac:dyDescent="0.25">
      <c r="B360" s="24">
        <f>IF('GASTOS 2015'!B326=2,'GASTOS 2015'!A326,0)</f>
        <v>209114</v>
      </c>
      <c r="C360" s="25" t="str">
        <f>VLOOKUP(B360,'GASTOS 2015'!$A$9:$D$850,3,FALSE)</f>
        <v xml:space="preserve">URAMITA                                           </v>
      </c>
      <c r="D360" s="46">
        <f>IFERROR(VLOOKUP(B360,'GASTOS 2014'!$A$9:$E$818,4,FALSE),0)</f>
        <v>0</v>
      </c>
      <c r="E360" s="46">
        <f>IFERROR(VLOOKUP(B360,'GASTOS 2015'!$A$9:$D$850,4,FALSE),0)</f>
        <v>189930</v>
      </c>
      <c r="F360" s="46">
        <f t="shared" si="12"/>
        <v>189930</v>
      </c>
      <c r="G360" s="47">
        <f t="shared" si="13"/>
        <v>1</v>
      </c>
    </row>
    <row r="361" spans="2:7" hidden="1" outlineLevel="1" x14ac:dyDescent="0.25">
      <c r="B361" s="29">
        <f>IF('GASTOS 2015'!B327=2,'GASTOS 2015'!A327,0)</f>
        <v>209099</v>
      </c>
      <c r="C361" s="30" t="str">
        <f>VLOOKUP(B361,'GASTOS 2015'!$A$9:$D$850,3,FALSE)</f>
        <v xml:space="preserve">SAN VICENTE                                       </v>
      </c>
      <c r="D361" s="31">
        <f>IFERROR(VLOOKUP(B361,'GASTOS 2014'!$A$9:$E$818,4,FALSE),0)</f>
        <v>116067.10999999999</v>
      </c>
      <c r="E361" s="31">
        <f>IFERROR(VLOOKUP(B361,'GASTOS 2015'!$A$9:$D$850,4,FALSE),0)</f>
        <v>188671.43</v>
      </c>
      <c r="F361" s="31">
        <f t="shared" si="12"/>
        <v>72604.320000000007</v>
      </c>
      <c r="G361" s="32">
        <f t="shared" si="13"/>
        <v>0.62553741537977481</v>
      </c>
    </row>
    <row r="362" spans="2:7" hidden="1" outlineLevel="1" x14ac:dyDescent="0.25">
      <c r="B362" s="24">
        <f>IF('GASTOS 2015'!B328=2,'GASTOS 2015'!A328,0)</f>
        <v>209094</v>
      </c>
      <c r="C362" s="25" t="str">
        <f>VLOOKUP(B362,'GASTOS 2015'!$A$9:$D$850,3,FALSE)</f>
        <v xml:space="preserve">SAN LUIS                                          </v>
      </c>
      <c r="D362" s="46">
        <f>IFERROR(VLOOKUP(B362,'GASTOS 2014'!$A$9:$E$818,4,FALSE),0)</f>
        <v>309527.71999999997</v>
      </c>
      <c r="E362" s="46">
        <f>IFERROR(VLOOKUP(B362,'GASTOS 2015'!$A$9:$D$850,4,FALSE),0)</f>
        <v>182689.06</v>
      </c>
      <c r="F362" s="46">
        <f t="shared" si="12"/>
        <v>-126838.65999999997</v>
      </c>
      <c r="G362" s="47">
        <f t="shared" si="13"/>
        <v>-0.40978126288656791</v>
      </c>
    </row>
    <row r="363" spans="2:7" hidden="1" outlineLevel="1" x14ac:dyDescent="0.25">
      <c r="B363" s="29">
        <f>IF('GASTOS 2015'!B329=2,'GASTOS 2015'!A329,0)</f>
        <v>209016</v>
      </c>
      <c r="C363" s="30" t="str">
        <f>VLOOKUP(B363,'GASTOS 2015'!$A$9:$D$850,3,FALSE)</f>
        <v xml:space="preserve">ANGOSTURA                                         </v>
      </c>
      <c r="D363" s="31">
        <f>IFERROR(VLOOKUP(B363,'GASTOS 2014'!$A$9:$E$818,4,FALSE),0)</f>
        <v>204316.06</v>
      </c>
      <c r="E363" s="31">
        <f>IFERROR(VLOOKUP(B363,'GASTOS 2015'!$A$9:$D$850,4,FALSE),0)</f>
        <v>181778.18</v>
      </c>
      <c r="F363" s="31">
        <f t="shared" si="12"/>
        <v>-22537.880000000005</v>
      </c>
      <c r="G363" s="32">
        <f t="shared" si="13"/>
        <v>-0.11030890082747291</v>
      </c>
    </row>
    <row r="364" spans="2:7" hidden="1" outlineLevel="1" x14ac:dyDescent="0.25">
      <c r="B364" s="24">
        <f>IF('GASTOS 2015'!B330=2,'GASTOS 2015'!A330,0)</f>
        <v>209049</v>
      </c>
      <c r="C364" s="25" t="str">
        <f>VLOOKUP(B364,'GASTOS 2015'!$A$9:$D$850,3,FALSE)</f>
        <v xml:space="preserve">EL RETIRO                                         </v>
      </c>
      <c r="D364" s="46">
        <f>IFERROR(VLOOKUP(B364,'GASTOS 2014'!$A$9:$E$818,4,FALSE),0)</f>
        <v>198667.95</v>
      </c>
      <c r="E364" s="46">
        <f>IFERROR(VLOOKUP(B364,'GASTOS 2015'!$A$9:$D$850,4,FALSE),0)</f>
        <v>181050.39</v>
      </c>
      <c r="F364" s="46">
        <f t="shared" si="12"/>
        <v>-17617.559999999998</v>
      </c>
      <c r="G364" s="47">
        <f t="shared" si="13"/>
        <v>-8.8678420449800788E-2</v>
      </c>
    </row>
    <row r="365" spans="2:7" hidden="1" outlineLevel="1" x14ac:dyDescent="0.25">
      <c r="B365" s="29">
        <f>IF('GASTOS 2015'!B331=2,'GASTOS 2015'!A331,0)</f>
        <v>209093</v>
      </c>
      <c r="C365" s="30" t="str">
        <f>VLOOKUP(B365,'GASTOS 2015'!$A$9:$D$850,3,FALSE)</f>
        <v xml:space="preserve">SAN JUAN DE URABA                                 </v>
      </c>
      <c r="D365" s="31">
        <f>IFERROR(VLOOKUP(B365,'GASTOS 2014'!$A$9:$E$818,4,FALSE),0)</f>
        <v>24735</v>
      </c>
      <c r="E365" s="31">
        <f>IFERROR(VLOOKUP(B365,'GASTOS 2015'!$A$9:$D$850,4,FALSE),0)</f>
        <v>180104</v>
      </c>
      <c r="F365" s="31">
        <f t="shared" ref="F365:F434" si="14">E365-D365</f>
        <v>155369</v>
      </c>
      <c r="G365" s="32">
        <f t="shared" ref="G365:G434" si="15">IF(AND(D365=0,E365&gt;0),100%,IFERROR(E365/D365-1,0%))</f>
        <v>6.2813422276126945</v>
      </c>
    </row>
    <row r="366" spans="2:7" hidden="1" outlineLevel="1" x14ac:dyDescent="0.25">
      <c r="B366" s="24">
        <f>IF('GASTOS 2015'!B332=2,'GASTOS 2015'!A332,0)</f>
        <v>209024</v>
      </c>
      <c r="C366" s="25" t="str">
        <f>VLOOKUP(B366,'GASTOS 2015'!$A$9:$D$850,3,FALSE)</f>
        <v xml:space="preserve">BELMIRA                                           </v>
      </c>
      <c r="D366" s="46">
        <f>IFERROR(VLOOKUP(B366,'GASTOS 2014'!$A$9:$E$818,4,FALSE),0)</f>
        <v>105641</v>
      </c>
      <c r="E366" s="46">
        <f>IFERROR(VLOOKUP(B366,'GASTOS 2015'!$A$9:$D$850,4,FALSE),0)</f>
        <v>145027</v>
      </c>
      <c r="F366" s="46">
        <f t="shared" si="14"/>
        <v>39386</v>
      </c>
      <c r="G366" s="47">
        <f t="shared" si="15"/>
        <v>0.37282873126910943</v>
      </c>
    </row>
    <row r="367" spans="2:7" hidden="1" outlineLevel="1" x14ac:dyDescent="0.25">
      <c r="B367" s="29">
        <f>IF('GASTOS 2015'!B333=2,'GASTOS 2015'!A333,0)</f>
        <v>209066</v>
      </c>
      <c r="C367" s="30" t="str">
        <f>VLOOKUP(B367,'GASTOS 2015'!$A$9:$D$850,3,FALSE)</f>
        <v xml:space="preserve">LA UNION                                          </v>
      </c>
      <c r="D367" s="31">
        <f>IFERROR(VLOOKUP(B367,'GASTOS 2014'!$A$9:$E$818,4,FALSE),0)</f>
        <v>9003.42</v>
      </c>
      <c r="E367" s="31">
        <f>IFERROR(VLOOKUP(B367,'GASTOS 2015'!$A$9:$D$850,4,FALSE),0)</f>
        <v>144022.60999999999</v>
      </c>
      <c r="F367" s="31">
        <f t="shared" si="14"/>
        <v>135019.18999999997</v>
      </c>
      <c r="G367" s="32">
        <f t="shared" si="15"/>
        <v>14.996433577462785</v>
      </c>
    </row>
    <row r="368" spans="2:7" hidden="1" outlineLevel="1" x14ac:dyDescent="0.25">
      <c r="B368" s="24">
        <f>IF('GASTOS 2015'!B334=2,'GASTOS 2015'!A334,0)</f>
        <v>209091</v>
      </c>
      <c r="C368" s="25" t="str">
        <f>VLOOKUP(B368,'GASTOS 2015'!$A$9:$D$850,3,FALSE)</f>
        <v xml:space="preserve">SAN JOSE DE LA MONTAÐA                            </v>
      </c>
      <c r="D368" s="46">
        <f>IFERROR(VLOOKUP(B368,'GASTOS 2014'!$A$9:$E$818,4,FALSE),0)</f>
        <v>137281.99</v>
      </c>
      <c r="E368" s="46">
        <f>IFERROR(VLOOKUP(B368,'GASTOS 2015'!$A$9:$D$850,4,FALSE),0)</f>
        <v>139995.88</v>
      </c>
      <c r="F368" s="46">
        <f t="shared" si="14"/>
        <v>2713.890000000014</v>
      </c>
      <c r="G368" s="47">
        <f t="shared" si="15"/>
        <v>1.9768725671881704E-2</v>
      </c>
    </row>
    <row r="369" spans="2:7" hidden="1" outlineLevel="1" x14ac:dyDescent="0.25">
      <c r="B369" s="29">
        <f>IF('GASTOS 2015'!B335=2,'GASTOS 2015'!A335,0)</f>
        <v>209085</v>
      </c>
      <c r="C369" s="30" t="str">
        <f>VLOOKUP(B369,'GASTOS 2015'!$A$9:$D$850,3,FALSE)</f>
        <v xml:space="preserve">SABANALARGA                                       </v>
      </c>
      <c r="D369" s="31">
        <f>IFERROR(VLOOKUP(B369,'GASTOS 2014'!$A$9:$E$818,4,FALSE),0)</f>
        <v>24981.78</v>
      </c>
      <c r="E369" s="31">
        <f>IFERROR(VLOOKUP(B369,'GASTOS 2015'!$A$9:$D$850,4,FALSE),0)</f>
        <v>138000</v>
      </c>
      <c r="F369" s="31">
        <f t="shared" si="14"/>
        <v>113018.22</v>
      </c>
      <c r="G369" s="32">
        <f t="shared" si="15"/>
        <v>4.5240259100832692</v>
      </c>
    </row>
    <row r="370" spans="2:7" hidden="1" outlineLevel="1" x14ac:dyDescent="0.25">
      <c r="B370" s="24">
        <f>IF('GASTOS 2015'!B336=2,'GASTOS 2015'!A336,0)</f>
        <v>209048</v>
      </c>
      <c r="C370" s="25" t="str">
        <f>VLOOKUP(B370,'GASTOS 2015'!$A$9:$D$850,3,FALSE)</f>
        <v xml:space="preserve">EBEJICO                                           </v>
      </c>
      <c r="D370" s="46">
        <f>IFERROR(VLOOKUP(B370,'GASTOS 2014'!$A$9:$E$818,4,FALSE),0)</f>
        <v>307597.69</v>
      </c>
      <c r="E370" s="46">
        <f>IFERROR(VLOOKUP(B370,'GASTOS 2015'!$A$9:$D$850,4,FALSE),0)</f>
        <v>128363.97</v>
      </c>
      <c r="F370" s="46">
        <f t="shared" si="14"/>
        <v>-179233.72</v>
      </c>
      <c r="G370" s="47">
        <f t="shared" si="15"/>
        <v>-0.58268877116729967</v>
      </c>
    </row>
    <row r="371" spans="2:7" hidden="1" outlineLevel="1" x14ac:dyDescent="0.25">
      <c r="B371" s="29">
        <f>IF('GASTOS 2015'!B337=2,'GASTOS 2015'!A337,0)</f>
        <v>209012</v>
      </c>
      <c r="C371" s="30" t="str">
        <f>VLOOKUP(B371,'GASTOS 2015'!$A$9:$D$850,3,FALSE)</f>
        <v xml:space="preserve">AMAGA                                             </v>
      </c>
      <c r="D371" s="31">
        <f>IFERROR(VLOOKUP(B371,'GASTOS 2014'!$A$9:$E$818,4,FALSE),0)</f>
        <v>154546.54999999999</v>
      </c>
      <c r="E371" s="31">
        <f>IFERROR(VLOOKUP(B371,'GASTOS 2015'!$A$9:$D$850,4,FALSE),0)</f>
        <v>125578.70999999999</v>
      </c>
      <c r="F371" s="31">
        <f t="shared" si="14"/>
        <v>-28967.839999999997</v>
      </c>
      <c r="G371" s="32">
        <f t="shared" si="15"/>
        <v>-0.1874376361038147</v>
      </c>
    </row>
    <row r="372" spans="2:7" hidden="1" outlineLevel="1" x14ac:dyDescent="0.25">
      <c r="B372" s="24">
        <f>IF('GASTOS 2015'!B338=2,'GASTOS 2015'!A338,0)</f>
        <v>209117</v>
      </c>
      <c r="C372" s="25" t="str">
        <f>VLOOKUP(B372,'GASTOS 2015'!$A$9:$D$850,3,FALSE)</f>
        <v xml:space="preserve">VALPARAISO                                        </v>
      </c>
      <c r="D372" s="46">
        <f>IFERROR(VLOOKUP(B372,'GASTOS 2014'!$A$9:$E$818,4,FALSE),0)</f>
        <v>103125.9</v>
      </c>
      <c r="E372" s="46">
        <f>IFERROR(VLOOKUP(B372,'GASTOS 2015'!$A$9:$D$850,4,FALSE),0)</f>
        <v>108363.7</v>
      </c>
      <c r="F372" s="46">
        <f t="shared" si="14"/>
        <v>5237.8000000000029</v>
      </c>
      <c r="G372" s="47">
        <f t="shared" si="15"/>
        <v>5.0790344617598571E-2</v>
      </c>
    </row>
    <row r="373" spans="2:7" hidden="1" outlineLevel="1" x14ac:dyDescent="0.25">
      <c r="B373" s="29">
        <f>IF('GASTOS 2015'!B339=2,'GASTOS 2015'!A339,0)</f>
        <v>209078</v>
      </c>
      <c r="C373" s="30" t="str">
        <f>VLOOKUP(B373,'GASTOS 2015'!$A$9:$D$850,3,FALSE)</f>
        <v xml:space="preserve">PEQUE                                             </v>
      </c>
      <c r="D373" s="31">
        <f>IFERROR(VLOOKUP(B373,'GASTOS 2014'!$A$9:$E$818,4,FALSE),0)</f>
        <v>45600.4</v>
      </c>
      <c r="E373" s="31">
        <f>IFERROR(VLOOKUP(B373,'GASTOS 2015'!$A$9:$D$850,4,FALSE),0)</f>
        <v>93879.46</v>
      </c>
      <c r="F373" s="31">
        <f t="shared" si="14"/>
        <v>48279.060000000005</v>
      </c>
      <c r="G373" s="32">
        <f t="shared" si="15"/>
        <v>1.0587420285786968</v>
      </c>
    </row>
    <row r="374" spans="2:7" hidden="1" outlineLevel="1" x14ac:dyDescent="0.25">
      <c r="B374" s="24">
        <f>IF('GASTOS 2015'!B340=2,'GASTOS 2015'!A340,0)</f>
        <v>209038</v>
      </c>
      <c r="C374" s="25" t="str">
        <f>VLOOKUP(B374,'GASTOS 2015'!$A$9:$D$850,3,FALSE)</f>
        <v xml:space="preserve">CAROLINA                                          </v>
      </c>
      <c r="D374" s="46">
        <f>IFERROR(VLOOKUP(B374,'GASTOS 2014'!$A$9:$E$818,4,FALSE),0)</f>
        <v>21864.089999999997</v>
      </c>
      <c r="E374" s="46">
        <f>IFERROR(VLOOKUP(B374,'GASTOS 2015'!$A$9:$D$850,4,FALSE),0)</f>
        <v>93168.5</v>
      </c>
      <c r="F374" s="46">
        <f t="shared" si="14"/>
        <v>71304.41</v>
      </c>
      <c r="G374" s="47">
        <f t="shared" si="15"/>
        <v>3.2612566999129626</v>
      </c>
    </row>
    <row r="375" spans="2:7" hidden="1" outlineLevel="1" x14ac:dyDescent="0.25">
      <c r="B375" s="29">
        <f>IF('GASTOS 2015'!B341=2,'GASTOS 2015'!A341,0)</f>
        <v>209037</v>
      </c>
      <c r="C375" s="30" t="str">
        <f>VLOOKUP(B375,'GASTOS 2015'!$A$9:$D$850,3,FALSE)</f>
        <v xml:space="preserve">CARMEN DE VIBORAL                                 </v>
      </c>
      <c r="D375" s="31">
        <f>IFERROR(VLOOKUP(B375,'GASTOS 2014'!$A$9:$E$818,4,FALSE),0)</f>
        <v>49102.75</v>
      </c>
      <c r="E375" s="31">
        <f>IFERROR(VLOOKUP(B375,'GASTOS 2015'!$A$9:$D$850,4,FALSE),0)</f>
        <v>92815.95</v>
      </c>
      <c r="F375" s="31">
        <f t="shared" si="14"/>
        <v>43713.2</v>
      </c>
      <c r="G375" s="32">
        <f t="shared" si="15"/>
        <v>0.89023934504686597</v>
      </c>
    </row>
    <row r="376" spans="2:7" hidden="1" outlineLevel="1" x14ac:dyDescent="0.25">
      <c r="B376" s="24">
        <f>IF('GASTOS 2015'!B342=2,'GASTOS 2015'!A342,0)</f>
        <v>209132</v>
      </c>
      <c r="C376" s="25" t="str">
        <f>VLOOKUP(B376,'GASTOS 2015'!$A$9:$D$850,3,FALSE)</f>
        <v xml:space="preserve">SANTIAGO                                          </v>
      </c>
      <c r="D376" s="46">
        <f>IFERROR(VLOOKUP(B376,'GASTOS 2014'!$A$9:$E$818,4,FALSE),0)</f>
        <v>48558.61</v>
      </c>
      <c r="E376" s="46">
        <f>IFERROR(VLOOKUP(B376,'GASTOS 2015'!$A$9:$D$850,4,FALSE),0)</f>
        <v>71541.100000000006</v>
      </c>
      <c r="F376" s="46">
        <f t="shared" si="14"/>
        <v>22982.490000000005</v>
      </c>
      <c r="G376" s="47">
        <f t="shared" si="15"/>
        <v>0.47329381957185368</v>
      </c>
    </row>
    <row r="377" spans="2:7" hidden="1" outlineLevel="1" x14ac:dyDescent="0.25">
      <c r="B377" s="29">
        <f>IF('GASTOS 2015'!B343=2,'GASTOS 2015'!A343,0)</f>
        <v>209043</v>
      </c>
      <c r="C377" s="30" t="str">
        <f>VLOOKUP(B377,'GASTOS 2015'!$A$9:$D$850,3,FALSE)</f>
        <v xml:space="preserve">COCORNA                                           </v>
      </c>
      <c r="D377" s="31">
        <f>IFERROR(VLOOKUP(B377,'GASTOS 2014'!$A$9:$E$818,4,FALSE),0)</f>
        <v>114987.36</v>
      </c>
      <c r="E377" s="31">
        <f>IFERROR(VLOOKUP(B377,'GASTOS 2015'!$A$9:$D$850,4,FALSE),0)</f>
        <v>70199.180000000008</v>
      </c>
      <c r="F377" s="31">
        <f t="shared" si="14"/>
        <v>-44788.179999999993</v>
      </c>
      <c r="G377" s="32">
        <f t="shared" si="15"/>
        <v>-0.38950524648970108</v>
      </c>
    </row>
    <row r="378" spans="2:7" hidden="1" outlineLevel="1" x14ac:dyDescent="0.25">
      <c r="B378" s="24">
        <f>IF('GASTOS 2015'!B344=2,'GASTOS 2015'!A344,0)</f>
        <v>209034</v>
      </c>
      <c r="C378" s="25" t="str">
        <f>VLOOKUP(B378,'GASTOS 2015'!$A$9:$D$850,3,FALSE)</f>
        <v xml:space="preserve">CARACOLI                                          </v>
      </c>
      <c r="D378" s="46">
        <f>IFERROR(VLOOKUP(B378,'GASTOS 2014'!$A$9:$E$818,4,FALSE),0)</f>
        <v>251918.97</v>
      </c>
      <c r="E378" s="46">
        <f>IFERROR(VLOOKUP(B378,'GASTOS 2015'!$A$9:$D$850,4,FALSE),0)</f>
        <v>68093.03</v>
      </c>
      <c r="F378" s="46">
        <f t="shared" si="14"/>
        <v>-183825.94</v>
      </c>
      <c r="G378" s="47">
        <f t="shared" si="15"/>
        <v>-0.72970265002274348</v>
      </c>
    </row>
    <row r="379" spans="2:7" hidden="1" outlineLevel="1" x14ac:dyDescent="0.25">
      <c r="B379" s="29">
        <f>IF('GASTOS 2015'!B345=2,'GASTOS 2015'!A345,0)</f>
        <v>209100</v>
      </c>
      <c r="C379" s="30" t="str">
        <f>VLOOKUP(B379,'GASTOS 2015'!$A$9:$D$850,3,FALSE)</f>
        <v xml:space="preserve">SANTA BARBARA                                     </v>
      </c>
      <c r="D379" s="31">
        <f>IFERROR(VLOOKUP(B379,'GASTOS 2014'!$A$9:$E$818,4,FALSE),0)</f>
        <v>60400</v>
      </c>
      <c r="E379" s="31">
        <f>IFERROR(VLOOKUP(B379,'GASTOS 2015'!$A$9:$D$850,4,FALSE),0)</f>
        <v>45100</v>
      </c>
      <c r="F379" s="31">
        <f t="shared" si="14"/>
        <v>-15300</v>
      </c>
      <c r="G379" s="32">
        <f t="shared" si="15"/>
        <v>-0.25331125827814571</v>
      </c>
    </row>
    <row r="380" spans="2:7" hidden="1" outlineLevel="1" x14ac:dyDescent="0.25">
      <c r="B380" s="24">
        <f>IF('GASTOS 2015'!B346=2,'GASTOS 2015'!A346,0)</f>
        <v>209060</v>
      </c>
      <c r="C380" s="25" t="str">
        <f>VLOOKUP(B380,'GASTOS 2015'!$A$9:$D$850,3,FALSE)</f>
        <v xml:space="preserve">HELICONIA                                         </v>
      </c>
      <c r="D380" s="46">
        <f>IFERROR(VLOOKUP(B380,'GASTOS 2014'!$A$9:$E$818,4,FALSE),0)</f>
        <v>130672.15</v>
      </c>
      <c r="E380" s="46">
        <f>IFERROR(VLOOKUP(B380,'GASTOS 2015'!$A$9:$D$850,4,FALSE),0)</f>
        <v>37904.21</v>
      </c>
      <c r="F380" s="46">
        <f t="shared" si="14"/>
        <v>-92767.94</v>
      </c>
      <c r="G380" s="47">
        <f t="shared" si="15"/>
        <v>-0.70992893282922176</v>
      </c>
    </row>
    <row r="381" spans="2:7" hidden="1" outlineLevel="1" x14ac:dyDescent="0.25">
      <c r="B381" s="29">
        <f>IF('GASTOS 2015'!B347=2,'GASTOS 2015'!A347,0)</f>
        <v>209051</v>
      </c>
      <c r="C381" s="30" t="str">
        <f>VLOOKUP(B381,'GASTOS 2015'!$A$9:$D$850,3,FALSE)</f>
        <v xml:space="preserve">ENTRERIOS                                         </v>
      </c>
      <c r="D381" s="31">
        <f>IFERROR(VLOOKUP(B381,'GASTOS 2014'!$A$9:$E$818,4,FALSE),0)</f>
        <v>0</v>
      </c>
      <c r="E381" s="31">
        <f>IFERROR(VLOOKUP(B381,'GASTOS 2015'!$A$9:$D$850,4,FALSE),0)</f>
        <v>30648</v>
      </c>
      <c r="F381" s="31">
        <f t="shared" si="14"/>
        <v>30648</v>
      </c>
      <c r="G381" s="32">
        <f t="shared" si="15"/>
        <v>1</v>
      </c>
    </row>
    <row r="382" spans="2:7" hidden="1" outlineLevel="1" x14ac:dyDescent="0.25">
      <c r="B382" s="24">
        <f>IF('GASTOS 2015'!B348=2,'GASTOS 2015'!A348,0)</f>
        <v>209030</v>
      </c>
      <c r="C382" s="25" t="str">
        <f>VLOOKUP(B382,'GASTOS 2015'!$A$9:$D$850,3,FALSE)</f>
        <v xml:space="preserve">CAICEDO                                           </v>
      </c>
      <c r="D382" s="46">
        <f>IFERROR(VLOOKUP(B382,'GASTOS 2014'!$A$9:$E$818,4,FALSE),0)</f>
        <v>78700.959999999992</v>
      </c>
      <c r="E382" s="46">
        <f>IFERROR(VLOOKUP(B382,'GASTOS 2015'!$A$9:$D$850,4,FALSE),0)</f>
        <v>30203.07</v>
      </c>
      <c r="F382" s="46">
        <f t="shared" si="14"/>
        <v>-48497.889999999992</v>
      </c>
      <c r="G382" s="47">
        <f t="shared" si="15"/>
        <v>-0.61622996720751555</v>
      </c>
    </row>
    <row r="383" spans="2:7" hidden="1" outlineLevel="1" x14ac:dyDescent="0.25">
      <c r="B383" s="29">
        <f>IF('GASTOS 2015'!B349=2,'GASTOS 2015'!A349,0)</f>
        <v>209069</v>
      </c>
      <c r="C383" s="30" t="str">
        <f>VLOOKUP(B383,'GASTOS 2015'!$A$9:$D$850,3,FALSE)</f>
        <v xml:space="preserve">MARINILLA                                         </v>
      </c>
      <c r="D383" s="31">
        <f>IFERROR(VLOOKUP(B383,'GASTOS 2014'!$A$9:$E$818,4,FALSE),0)</f>
        <v>44212.479999999996</v>
      </c>
      <c r="E383" s="31">
        <f>IFERROR(VLOOKUP(B383,'GASTOS 2015'!$A$9:$D$850,4,FALSE),0)</f>
        <v>14820.939999999999</v>
      </c>
      <c r="F383" s="31">
        <f t="shared" si="14"/>
        <v>-29391.539999999997</v>
      </c>
      <c r="G383" s="32">
        <f t="shared" si="15"/>
        <v>-0.66477926594481918</v>
      </c>
    </row>
    <row r="384" spans="2:7" hidden="1" outlineLevel="1" x14ac:dyDescent="0.25">
      <c r="B384" s="24">
        <f>IF('GASTOS 2015'!B350=2,'GASTOS 2015'!A350,0)</f>
        <v>209109</v>
      </c>
      <c r="C384" s="25" t="str">
        <f>VLOOKUP(B384,'GASTOS 2015'!$A$9:$D$850,3,FALSE)</f>
        <v xml:space="preserve">TARAZA                                            </v>
      </c>
      <c r="D384" s="46">
        <f>IFERROR(VLOOKUP(B384,'GASTOS 2014'!$A$9:$E$818,4,FALSE),0)</f>
        <v>22302.16</v>
      </c>
      <c r="E384" s="46">
        <f>IFERROR(VLOOKUP(B384,'GASTOS 2015'!$A$9:$D$850,4,FALSE),0)</f>
        <v>12177.6</v>
      </c>
      <c r="F384" s="46">
        <f t="shared" si="14"/>
        <v>-10124.56</v>
      </c>
      <c r="G384" s="47">
        <f t="shared" si="15"/>
        <v>-0.45397217130538026</v>
      </c>
    </row>
    <row r="385" spans="1:10" hidden="1" outlineLevel="1" x14ac:dyDescent="0.25">
      <c r="B385" s="29">
        <f>IF('GASTOS 2015'!B351=2,'GASTOS 2015'!A351,0)</f>
        <v>211009</v>
      </c>
      <c r="C385" s="30" t="str">
        <f>VLOOKUP(B385,'GASTOS 2015'!$A$9:$D$850,3,FALSE)</f>
        <v xml:space="preserve">CONDOTO                                           </v>
      </c>
      <c r="D385" s="31">
        <f>IFERROR(VLOOKUP(B385,'GASTOS 2014'!$A$9:$E$818,4,FALSE),0)</f>
        <v>3511.78</v>
      </c>
      <c r="E385" s="31">
        <f>IFERROR(VLOOKUP(B385,'GASTOS 2015'!$A$9:$D$850,4,FALSE),0)</f>
        <v>9880.15</v>
      </c>
      <c r="F385" s="31">
        <f t="shared" si="14"/>
        <v>6368.369999999999</v>
      </c>
      <c r="G385" s="32">
        <f t="shared" si="15"/>
        <v>1.8134307957787787</v>
      </c>
    </row>
    <row r="386" spans="1:10" hidden="1" outlineLevel="1" x14ac:dyDescent="0.25">
      <c r="B386" s="24">
        <f>IF('GASTOS 2015'!B352=2,'GASTOS 2015'!A352,0)</f>
        <v>209135</v>
      </c>
      <c r="C386" s="25" t="str">
        <f>VLOOKUP(B386,'GASTOS 2015'!$A$9:$D$850,3,FALSE)</f>
        <v xml:space="preserve">LA SIERRA                                         </v>
      </c>
      <c r="D386" s="46">
        <f>IFERROR(VLOOKUP(B386,'GASTOS 2014'!$A$9:$E$818,4,FALSE),0)</f>
        <v>0</v>
      </c>
      <c r="E386" s="46">
        <f>IFERROR(VLOOKUP(B386,'GASTOS 2015'!$A$9:$D$850,4,FALSE),0)</f>
        <v>6466.42</v>
      </c>
      <c r="F386" s="46">
        <f t="shared" si="14"/>
        <v>6466.42</v>
      </c>
      <c r="G386" s="47">
        <f t="shared" si="15"/>
        <v>1</v>
      </c>
    </row>
    <row r="387" spans="1:10" hidden="1" outlineLevel="1" x14ac:dyDescent="0.25">
      <c r="B387" s="29">
        <f>IF('GASTOS 2015'!B353=2,'GASTOS 2015'!A353,0)</f>
        <v>209123</v>
      </c>
      <c r="C387" s="30" t="str">
        <f>VLOOKUP(B387,'GASTOS 2015'!$A$9:$D$850,3,FALSE)</f>
        <v xml:space="preserve">YOLOMBO                                           </v>
      </c>
      <c r="D387" s="31">
        <f>IFERROR(VLOOKUP(B387,'GASTOS 2014'!$A$9:$E$818,4,FALSE),0)</f>
        <v>7000</v>
      </c>
      <c r="E387" s="31">
        <f>IFERROR(VLOOKUP(B387,'GASTOS 2015'!$A$9:$D$850,4,FALSE),0)</f>
        <v>4835</v>
      </c>
      <c r="F387" s="31">
        <f t="shared" si="14"/>
        <v>-2165</v>
      </c>
      <c r="G387" s="32">
        <f t="shared" si="15"/>
        <v>-0.30928571428571427</v>
      </c>
    </row>
    <row r="388" spans="1:10" hidden="1" outlineLevel="1" x14ac:dyDescent="0.25">
      <c r="B388" s="24">
        <f>IF('GASTOS 2015'!B354=2,'GASTOS 2015'!A354,0)</f>
        <v>209059</v>
      </c>
      <c r="C388" s="25" t="str">
        <f>VLOOKUP(B388,'GASTOS 2015'!$A$9:$D$850,3,FALSE)</f>
        <v xml:space="preserve">GUATAPE                                           </v>
      </c>
      <c r="D388" s="46">
        <f>IFERROR(VLOOKUP(B388,'GASTOS 2014'!$A$9:$E$818,4,FALSE),0)</f>
        <v>0</v>
      </c>
      <c r="E388" s="46">
        <f>IFERROR(VLOOKUP(B388,'GASTOS 2015'!$A$9:$D$850,4,FALSE),0)</f>
        <v>3258</v>
      </c>
      <c r="F388" s="46">
        <f t="shared" si="14"/>
        <v>3258</v>
      </c>
      <c r="G388" s="47">
        <f t="shared" si="15"/>
        <v>1</v>
      </c>
    </row>
    <row r="389" spans="1:10" ht="15.75" hidden="1" outlineLevel="1" thickBot="1" x14ac:dyDescent="0.3">
      <c r="B389" s="38">
        <f>IF('GASTOS 2015'!B355=2,'GASTOS 2015'!A355,0)</f>
        <v>209062</v>
      </c>
      <c r="C389" s="39" t="str">
        <f>VLOOKUP(B389,'GASTOS 2015'!$A$9:$D$850,3,FALSE)</f>
        <v xml:space="preserve">ITUANGO                                           </v>
      </c>
      <c r="D389" s="40">
        <f>IFERROR(VLOOKUP(B389,'GASTOS 2014'!$A$9:$E$818,4,FALSE),0)</f>
        <v>3140</v>
      </c>
      <c r="E389" s="40">
        <f>IFERROR(VLOOKUP(B389,'GASTOS 2015'!$A$9:$D$850,4,FALSE),0)</f>
        <v>809.42999999999984</v>
      </c>
      <c r="F389" s="40">
        <f t="shared" si="14"/>
        <v>-2330.5700000000002</v>
      </c>
      <c r="G389" s="41">
        <f t="shared" si="15"/>
        <v>-0.74221974522292999</v>
      </c>
    </row>
    <row r="390" spans="1:10" hidden="1" outlineLevel="1" x14ac:dyDescent="0.25">
      <c r="B390" s="24">
        <f>IF('GASTOS 2014'!E299='GASTOS 2014'!A299,0,'GASTOS 2014'!A299)</f>
        <v>209028</v>
      </c>
      <c r="C390" s="25" t="str">
        <f>VLOOKUP(B390,'GASTOS 2014'!$A$9:$E$818,3,FALSE)</f>
        <v>BURITICA</v>
      </c>
      <c r="D390" s="46">
        <f>IFERROR(VLOOKUP(B390,'GASTOS 2014'!$A$9:$E$818,4,FALSE),0)</f>
        <v>471320</v>
      </c>
      <c r="E390" s="46">
        <f>IFERROR(VLOOKUP(B390,'GASTOS 2015'!$A$9:$D$850,4,FALSE),0)</f>
        <v>0</v>
      </c>
      <c r="F390" s="46">
        <f>E390-D390</f>
        <v>-471320</v>
      </c>
      <c r="G390" s="47">
        <f>IF(AND(D390=0,E390&gt;0),100%,IFERROR(E390/D390-1,0%))</f>
        <v>-1</v>
      </c>
    </row>
    <row r="391" spans="1:10" hidden="1" outlineLevel="1" x14ac:dyDescent="0.25">
      <c r="B391" s="29">
        <f>IF('GASTOS 2014'!E320='GASTOS 2014'!A320,0,'GASTOS 2014'!A320)</f>
        <v>209035</v>
      </c>
      <c r="C391" s="30" t="str">
        <f>VLOOKUP(B391,'GASTOS 2014'!$A$9:$E$818,3,FALSE)</f>
        <v>CARAMANTA</v>
      </c>
      <c r="D391" s="31">
        <f>IFERROR(VLOOKUP(B391,'GASTOS 2014'!$A$9:$E$818,4,FALSE),0)</f>
        <v>285366.61</v>
      </c>
      <c r="E391" s="31">
        <f>IFERROR(VLOOKUP(B391,'GASTOS 2015'!$A$9:$D$850,4,FALSE),0)</f>
        <v>0</v>
      </c>
      <c r="F391" s="31">
        <f>E391-D391</f>
        <v>-285366.61</v>
      </c>
      <c r="G391" s="32">
        <f>IF(AND(D391=0,E391&gt;0),100%,IFERROR(E391/D391-1,0%))</f>
        <v>-1</v>
      </c>
    </row>
    <row r="392" spans="1:10" ht="15.75" hidden="1" outlineLevel="1" thickBot="1" x14ac:dyDescent="0.3">
      <c r="B392" s="34">
        <f>IF('GASTOS 2014'!E352='GASTOS 2014'!A352,0,'GASTOS 2014'!A352)</f>
        <v>209074</v>
      </c>
      <c r="C392" s="35" t="str">
        <f>VLOOKUP(B392,'GASTOS 2014'!$A$9:$E$818,3,FALSE)</f>
        <v>NECHI</v>
      </c>
      <c r="D392" s="36">
        <f>IFERROR(VLOOKUP(B392,'GASTOS 2014'!$A$9:$E$818,4,FALSE),0)</f>
        <v>10000</v>
      </c>
      <c r="E392" s="36">
        <f>IFERROR(VLOOKUP(B392,'GASTOS 2015'!$A$9:$D$850,4,FALSE),0)</f>
        <v>0</v>
      </c>
      <c r="F392" s="36">
        <f>E392-D392</f>
        <v>-10000</v>
      </c>
      <c r="G392" s="37">
        <f>IF(AND(D392=0,E392&gt;0),100%,IFERROR(E392/D392-1,0%))</f>
        <v>-1</v>
      </c>
    </row>
    <row r="393" spans="1:10" s="6" customFormat="1" collapsed="1" x14ac:dyDescent="0.25">
      <c r="C393" s="19"/>
      <c r="D393" s="20"/>
      <c r="E393" s="20"/>
      <c r="F393" s="20"/>
      <c r="G393" s="20"/>
      <c r="H393" s="20"/>
      <c r="I393" s="68"/>
      <c r="J393" s="20"/>
    </row>
    <row r="394" spans="1:10" ht="21" x14ac:dyDescent="0.25">
      <c r="A394" s="13"/>
      <c r="B394" s="13"/>
      <c r="C394" s="14" t="s">
        <v>1671</v>
      </c>
      <c r="D394" s="15">
        <v>0</v>
      </c>
      <c r="E394" s="15">
        <v>0</v>
      </c>
      <c r="F394" s="16">
        <f>E394-D394</f>
        <v>0</v>
      </c>
      <c r="G394" s="17" t="e">
        <f>E394/D394-1</f>
        <v>#DIV/0!</v>
      </c>
      <c r="H394" s="15">
        <f>'RECAUDO SEPTIEMBRE'!E368*20%</f>
        <v>0</v>
      </c>
      <c r="I394" s="62">
        <f>E394-H394</f>
        <v>0</v>
      </c>
      <c r="J394" s="63" t="e">
        <f>E394/H394-1</f>
        <v>#DIV/0!</v>
      </c>
    </row>
    <row r="395" spans="1:10" ht="15.75" hidden="1" outlineLevel="1" thickBot="1" x14ac:dyDescent="0.3">
      <c r="B395" s="21"/>
      <c r="C395" s="22"/>
      <c r="D395" s="21"/>
      <c r="E395" s="23"/>
      <c r="F395" s="21"/>
      <c r="G395" s="21"/>
      <c r="H395" s="69"/>
      <c r="I395" s="70"/>
      <c r="J395" s="69"/>
    </row>
    <row r="396" spans="1:10" hidden="1" outlineLevel="1" x14ac:dyDescent="0.25">
      <c r="B396" s="24">
        <f>IF('GASTOS 2015'!B356=3,'GASTOS 2015'!A356,0)</f>
        <v>315001</v>
      </c>
      <c r="C396" s="25" t="str">
        <f>VLOOKUP(B396,'GASTOS 2015'!$A$9:$D$850,3,FALSE)</f>
        <v xml:space="preserve">CALI                                              </v>
      </c>
      <c r="D396" s="46">
        <f>IFERROR(VLOOKUP(B396,'GASTOS 2014'!$A$9:$E$818,4,FALSE),0)</f>
        <v>376299053.57000005</v>
      </c>
      <c r="E396" s="46">
        <f>IFERROR(VLOOKUP(B396,'GASTOS 2015'!$A$9:$D$850,4,FALSE),0)</f>
        <v>364806633.40999997</v>
      </c>
      <c r="F396" s="46">
        <f t="shared" si="14"/>
        <v>-11492420.160000086</v>
      </c>
      <c r="G396" s="47">
        <f t="shared" si="15"/>
        <v>-3.0540656562832003E-2</v>
      </c>
    </row>
    <row r="397" spans="1:10" hidden="1" outlineLevel="1" x14ac:dyDescent="0.25">
      <c r="B397" s="29">
        <f>IF('GASTOS 2015'!B357=3,'GASTOS 2015'!A357,0)</f>
        <v>313001</v>
      </c>
      <c r="C397" s="30" t="str">
        <f>VLOOKUP(B397,'GASTOS 2015'!$A$9:$D$850,3,FALSE)</f>
        <v xml:space="preserve">MANIZALES                                         </v>
      </c>
      <c r="D397" s="31">
        <f>IFERROR(VLOOKUP(B397,'GASTOS 2014'!$A$9:$E$818,4,FALSE),0)</f>
        <v>163340249.43000001</v>
      </c>
      <c r="E397" s="31">
        <f>IFERROR(VLOOKUP(B397,'GASTOS 2015'!$A$9:$D$850,4,FALSE),0)</f>
        <v>222879055.63999999</v>
      </c>
      <c r="F397" s="31">
        <f t="shared" si="14"/>
        <v>59538806.209999979</v>
      </c>
      <c r="G397" s="32">
        <f t="shared" si="15"/>
        <v>0.36450786880618491</v>
      </c>
    </row>
    <row r="398" spans="1:10" hidden="1" outlineLevel="1" x14ac:dyDescent="0.25">
      <c r="B398" s="24">
        <f>IF('GASTOS 2015'!B358=3,'GASTOS 2015'!A358,0)</f>
        <v>312001</v>
      </c>
      <c r="C398" s="25" t="str">
        <f>VLOOKUP(B398,'GASTOS 2015'!$A$9:$D$850,3,FALSE)</f>
        <v xml:space="preserve">PEREIRA                                           </v>
      </c>
      <c r="D398" s="46">
        <f>IFERROR(VLOOKUP(B398,'GASTOS 2014'!$A$9:$E$818,4,FALSE),0)</f>
        <v>101233935.49000001</v>
      </c>
      <c r="E398" s="46">
        <f>IFERROR(VLOOKUP(B398,'GASTOS 2015'!$A$9:$D$850,4,FALSE),0)</f>
        <v>112301434.63</v>
      </c>
      <c r="F398" s="46">
        <f t="shared" si="14"/>
        <v>11067499.139999986</v>
      </c>
      <c r="G398" s="47">
        <f t="shared" si="15"/>
        <v>0.10932597934111965</v>
      </c>
    </row>
    <row r="399" spans="1:10" hidden="1" outlineLevel="1" x14ac:dyDescent="0.25">
      <c r="B399" s="29">
        <f>IF('GASTOS 2015'!B359=3,'GASTOS 2015'!A359,0)</f>
        <v>314001</v>
      </c>
      <c r="C399" s="30" t="str">
        <f>VLOOKUP(B399,'GASTOS 2015'!$A$9:$D$850,3,FALSE)</f>
        <v xml:space="preserve">ARMENIA                                           </v>
      </c>
      <c r="D399" s="31">
        <f>IFERROR(VLOOKUP(B399,'GASTOS 2014'!$A$9:$E$818,4,FALSE),0)</f>
        <v>71260826.950000003</v>
      </c>
      <c r="E399" s="31">
        <f>IFERROR(VLOOKUP(B399,'GASTOS 2015'!$A$9:$D$850,4,FALSE),0)</f>
        <v>64434141.529999994</v>
      </c>
      <c r="F399" s="31">
        <f t="shared" si="14"/>
        <v>-6826685.4200000092</v>
      </c>
      <c r="G399" s="32">
        <f t="shared" si="15"/>
        <v>-9.579857141974979E-2</v>
      </c>
    </row>
    <row r="400" spans="1:10" hidden="1" outlineLevel="1" x14ac:dyDescent="0.25">
      <c r="B400" s="24">
        <f>IF('GASTOS 2015'!B360=3,'GASTOS 2015'!A360,0)</f>
        <v>317001</v>
      </c>
      <c r="C400" s="25" t="str">
        <f>VLOOKUP(B400,'GASTOS 2015'!$A$9:$D$850,3,FALSE)</f>
        <v xml:space="preserve">PASTO                                             </v>
      </c>
      <c r="D400" s="46">
        <f>IFERROR(VLOOKUP(B400,'GASTOS 2014'!$A$9:$E$818,4,FALSE),0)</f>
        <v>59011935.440000013</v>
      </c>
      <c r="E400" s="46">
        <f>IFERROR(VLOOKUP(B400,'GASTOS 2015'!$A$9:$D$850,4,FALSE),0)</f>
        <v>61706340.760000005</v>
      </c>
      <c r="F400" s="46">
        <f t="shared" si="14"/>
        <v>2694405.3199999928</v>
      </c>
      <c r="G400" s="47">
        <f t="shared" si="15"/>
        <v>4.5658650235925746E-2</v>
      </c>
    </row>
    <row r="401" spans="2:7" hidden="1" outlineLevel="1" x14ac:dyDescent="0.25">
      <c r="B401" s="29">
        <f>IF('GASTOS 2015'!B361=3,'GASTOS 2015'!A361,0)</f>
        <v>315034</v>
      </c>
      <c r="C401" s="30" t="str">
        <f>VLOOKUP(B401,'GASTOS 2015'!$A$9:$D$850,3,FALSE)</f>
        <v xml:space="preserve">TULUA                                             </v>
      </c>
      <c r="D401" s="31">
        <f>IFERROR(VLOOKUP(B401,'GASTOS 2014'!$A$9:$E$818,4,FALSE),0)</f>
        <v>45544288.870000005</v>
      </c>
      <c r="E401" s="31">
        <f>IFERROR(VLOOKUP(B401,'GASTOS 2015'!$A$9:$D$850,4,FALSE),0)</f>
        <v>60373128.549999997</v>
      </c>
      <c r="F401" s="31">
        <f t="shared" si="14"/>
        <v>14828839.679999992</v>
      </c>
      <c r="G401" s="32">
        <f t="shared" si="15"/>
        <v>0.32559163943314395</v>
      </c>
    </row>
    <row r="402" spans="2:7" hidden="1" outlineLevel="1" x14ac:dyDescent="0.25">
      <c r="B402" s="24">
        <f>IF('GASTOS 2015'!B362=3,'GASTOS 2015'!A362,0)</f>
        <v>316001</v>
      </c>
      <c r="C402" s="25" t="str">
        <f>VLOOKUP(B402,'GASTOS 2015'!$A$9:$D$850,3,FALSE)</f>
        <v xml:space="preserve">POPAYAN                                           </v>
      </c>
      <c r="D402" s="46">
        <f>IFERROR(VLOOKUP(B402,'GASTOS 2014'!$A$9:$E$818,4,FALSE),0)</f>
        <v>16168830.130000001</v>
      </c>
      <c r="E402" s="46">
        <f>IFERROR(VLOOKUP(B402,'GASTOS 2015'!$A$9:$D$850,4,FALSE),0)</f>
        <v>17397204.25</v>
      </c>
      <c r="F402" s="46">
        <f t="shared" si="14"/>
        <v>1228374.1199999992</v>
      </c>
      <c r="G402" s="47">
        <f t="shared" si="15"/>
        <v>7.5971737603999445E-2</v>
      </c>
    </row>
    <row r="403" spans="2:7" hidden="1" outlineLevel="1" x14ac:dyDescent="0.25">
      <c r="B403" s="29">
        <f>IF('GASTOS 2015'!B363=3,'GASTOS 2015'!A363,0)</f>
        <v>315026</v>
      </c>
      <c r="C403" s="30" t="str">
        <f>VLOOKUP(B403,'GASTOS 2015'!$A$9:$D$850,3,FALSE)</f>
        <v xml:space="preserve">PALMIRA                                           </v>
      </c>
      <c r="D403" s="31">
        <f>IFERROR(VLOOKUP(B403,'GASTOS 2014'!$A$9:$E$818,4,FALSE),0)</f>
        <v>11089181.02</v>
      </c>
      <c r="E403" s="31">
        <f>IFERROR(VLOOKUP(B403,'GASTOS 2015'!$A$9:$D$850,4,FALSE),0)</f>
        <v>13990839.609999999</v>
      </c>
      <c r="F403" s="31">
        <f t="shared" si="14"/>
        <v>2901658.59</v>
      </c>
      <c r="G403" s="32">
        <f t="shared" si="15"/>
        <v>0.26166572488686812</v>
      </c>
    </row>
    <row r="404" spans="2:7" hidden="1" outlineLevel="1" x14ac:dyDescent="0.25">
      <c r="B404" s="24">
        <f>IF('GASTOS 2015'!B364=3,'GASTOS 2015'!A364,0)</f>
        <v>315006</v>
      </c>
      <c r="C404" s="25" t="str">
        <f>VLOOKUP(B404,'GASTOS 2015'!$A$9:$D$850,3,FALSE)</f>
        <v xml:space="preserve">BUENAVENTURA                                      </v>
      </c>
      <c r="D404" s="46">
        <f>IFERROR(VLOOKUP(B404,'GASTOS 2014'!$A$9:$E$818,4,FALSE),0)</f>
        <v>10215679.380000001</v>
      </c>
      <c r="E404" s="46">
        <f>IFERROR(VLOOKUP(B404,'GASTOS 2015'!$A$9:$D$850,4,FALSE),0)</f>
        <v>10489405.51</v>
      </c>
      <c r="F404" s="46">
        <f t="shared" si="14"/>
        <v>273726.12999999896</v>
      </c>
      <c r="G404" s="47">
        <f t="shared" si="15"/>
        <v>2.6794706432926363E-2</v>
      </c>
    </row>
    <row r="405" spans="2:7" hidden="1" outlineLevel="1" x14ac:dyDescent="0.25">
      <c r="B405" s="29">
        <f>IF('GASTOS 2015'!B365=3,'GASTOS 2015'!A365,0)</f>
        <v>313010</v>
      </c>
      <c r="C405" s="30" t="str">
        <f>VLOOKUP(B405,'GASTOS 2015'!$A$9:$D$850,3,FALSE)</f>
        <v xml:space="preserve">LA DORADA                                         </v>
      </c>
      <c r="D405" s="31">
        <f>IFERROR(VLOOKUP(B405,'GASTOS 2014'!$A$9:$E$818,4,FALSE),0)</f>
        <v>4107164</v>
      </c>
      <c r="E405" s="31">
        <f>IFERROR(VLOOKUP(B405,'GASTOS 2015'!$A$9:$D$850,4,FALSE),0)</f>
        <v>4099687</v>
      </c>
      <c r="F405" s="31">
        <f t="shared" si="14"/>
        <v>-7477</v>
      </c>
      <c r="G405" s="32">
        <f t="shared" si="15"/>
        <v>-1.8204775850196864E-3</v>
      </c>
    </row>
    <row r="406" spans="2:7" hidden="1" outlineLevel="1" x14ac:dyDescent="0.25">
      <c r="B406" s="24">
        <f>IF('GASTOS 2015'!B366=3,'GASTOS 2015'!A366,0)</f>
        <v>315040</v>
      </c>
      <c r="C406" s="25" t="str">
        <f>VLOOKUP(B406,'GASTOS 2015'!$A$9:$D$850,3,FALSE)</f>
        <v xml:space="preserve">COTELCO-VALLE DEL CAUCA                           </v>
      </c>
      <c r="D406" s="46">
        <f>IFERROR(VLOOKUP(B406,'GASTOS 2014'!$A$9:$E$818,4,FALSE),0)</f>
        <v>0</v>
      </c>
      <c r="E406" s="46">
        <f>IFERROR(VLOOKUP(B406,'GASTOS 2015'!$A$9:$D$850,4,FALSE),0)</f>
        <v>3957228</v>
      </c>
      <c r="F406" s="46">
        <f t="shared" si="14"/>
        <v>3957228</v>
      </c>
      <c r="G406" s="47">
        <f t="shared" si="15"/>
        <v>1</v>
      </c>
    </row>
    <row r="407" spans="2:7" hidden="1" outlineLevel="1" x14ac:dyDescent="0.25">
      <c r="B407" s="29">
        <f>IF('GASTOS 2015'!B367=3,'GASTOS 2015'!A367,0)</f>
        <v>315007</v>
      </c>
      <c r="C407" s="30" t="str">
        <f>VLOOKUP(B407,'GASTOS 2015'!$A$9:$D$850,3,FALSE)</f>
        <v xml:space="preserve">BUGA                                              </v>
      </c>
      <c r="D407" s="31">
        <f>IFERROR(VLOOKUP(B407,'GASTOS 2014'!$A$9:$E$818,4,FALSE),0)</f>
        <v>2373465.15</v>
      </c>
      <c r="E407" s="31">
        <f>IFERROR(VLOOKUP(B407,'GASTOS 2015'!$A$9:$D$850,4,FALSE),0)</f>
        <v>3102934.89</v>
      </c>
      <c r="F407" s="31">
        <f t="shared" si="14"/>
        <v>729469.74000000022</v>
      </c>
      <c r="G407" s="32">
        <f t="shared" si="15"/>
        <v>0.30734377540786739</v>
      </c>
    </row>
    <row r="408" spans="2:7" hidden="1" outlineLevel="1" x14ac:dyDescent="0.25">
      <c r="B408" s="24">
        <f>IF('GASTOS 2015'!B368=3,'GASTOS 2015'!A368,0)</f>
        <v>315011</v>
      </c>
      <c r="C408" s="25" t="str">
        <f>VLOOKUP(B408,'GASTOS 2015'!$A$9:$D$850,3,FALSE)</f>
        <v xml:space="preserve">CARTAGO                                           </v>
      </c>
      <c r="D408" s="46">
        <f>IFERROR(VLOOKUP(B408,'GASTOS 2014'!$A$9:$E$818,4,FALSE),0)</f>
        <v>1250848.8700000001</v>
      </c>
      <c r="E408" s="46">
        <f>IFERROR(VLOOKUP(B408,'GASTOS 2015'!$A$9:$D$850,4,FALSE),0)</f>
        <v>1862277.09</v>
      </c>
      <c r="F408" s="46">
        <f t="shared" si="14"/>
        <v>611428.22</v>
      </c>
      <c r="G408" s="47">
        <f t="shared" si="15"/>
        <v>0.48881062665867847</v>
      </c>
    </row>
    <row r="409" spans="2:7" hidden="1" outlineLevel="1" x14ac:dyDescent="0.25">
      <c r="B409" s="29">
        <f>IF('GASTOS 2015'!B369=3,'GASTOS 2015'!A369,0)</f>
        <v>315031</v>
      </c>
      <c r="C409" s="30" t="str">
        <f>VLOOKUP(B409,'GASTOS 2015'!$A$9:$D$850,3,FALSE)</f>
        <v xml:space="preserve">SAN PEDRO                                         </v>
      </c>
      <c r="D409" s="31">
        <f>IFERROR(VLOOKUP(B409,'GASTOS 2014'!$A$9:$E$818,4,FALSE),0)</f>
        <v>81580</v>
      </c>
      <c r="E409" s="31">
        <f>IFERROR(VLOOKUP(B409,'GASTOS 2015'!$A$9:$D$850,4,FALSE),0)</f>
        <v>1757920</v>
      </c>
      <c r="F409" s="31">
        <f t="shared" si="14"/>
        <v>1676340</v>
      </c>
      <c r="G409" s="32">
        <f t="shared" si="15"/>
        <v>20.5484187300809</v>
      </c>
    </row>
    <row r="410" spans="2:7" hidden="1" outlineLevel="1" x14ac:dyDescent="0.25">
      <c r="B410" s="24">
        <f>IF('GASTOS 2015'!B370=3,'GASTOS 2015'!A370,0)</f>
        <v>313008</v>
      </c>
      <c r="C410" s="25" t="str">
        <f>VLOOKUP(B410,'GASTOS 2015'!$A$9:$D$850,3,FALSE)</f>
        <v xml:space="preserve">CHINCHINA                                         </v>
      </c>
      <c r="D410" s="46">
        <f>IFERROR(VLOOKUP(B410,'GASTOS 2014'!$A$9:$E$818,4,FALSE),0)</f>
        <v>2206063</v>
      </c>
      <c r="E410" s="46">
        <f>IFERROR(VLOOKUP(B410,'GASTOS 2015'!$A$9:$D$850,4,FALSE),0)</f>
        <v>1746998</v>
      </c>
      <c r="F410" s="46">
        <f t="shared" si="14"/>
        <v>-459065</v>
      </c>
      <c r="G410" s="47">
        <f t="shared" si="15"/>
        <v>-0.20809242528431871</v>
      </c>
    </row>
    <row r="411" spans="2:7" hidden="1" outlineLevel="1" x14ac:dyDescent="0.25">
      <c r="B411" s="29">
        <f>IF('GASTOS 2015'!B371=3,'GASTOS 2015'!A371,0)</f>
        <v>312015</v>
      </c>
      <c r="C411" s="30" t="str">
        <f>VLOOKUP(B411,'GASTOS 2015'!$A$9:$D$850,3,FALSE)</f>
        <v xml:space="preserve">COTELCO RISARALDA                                 </v>
      </c>
      <c r="D411" s="31">
        <f>IFERROR(VLOOKUP(B411,'GASTOS 2014'!$A$9:$E$818,4,FALSE),0)</f>
        <v>0</v>
      </c>
      <c r="E411" s="31">
        <f>IFERROR(VLOOKUP(B411,'GASTOS 2015'!$A$9:$D$850,4,FALSE),0)</f>
        <v>1662396</v>
      </c>
      <c r="F411" s="31">
        <f t="shared" si="14"/>
        <v>1662396</v>
      </c>
      <c r="G411" s="32">
        <f t="shared" si="15"/>
        <v>1</v>
      </c>
    </row>
    <row r="412" spans="2:7" hidden="1" outlineLevel="1" x14ac:dyDescent="0.25">
      <c r="B412" s="24">
        <f>IF('GASTOS 2015'!B372=3,'GASTOS 2015'!A372,0)</f>
        <v>315023</v>
      </c>
      <c r="C412" s="25" t="str">
        <f>VLOOKUP(B412,'GASTOS 2015'!$A$9:$D$850,3,FALSE)</f>
        <v xml:space="preserve">LA UNION                                          </v>
      </c>
      <c r="D412" s="46">
        <f>IFERROR(VLOOKUP(B412,'GASTOS 2014'!$A$9:$E$818,4,FALSE),0)</f>
        <v>1570760</v>
      </c>
      <c r="E412" s="46">
        <f>IFERROR(VLOOKUP(B412,'GASTOS 2015'!$A$9:$D$850,4,FALSE),0)</f>
        <v>1598612</v>
      </c>
      <c r="F412" s="46">
        <f t="shared" si="14"/>
        <v>27852</v>
      </c>
      <c r="G412" s="47">
        <f t="shared" si="15"/>
        <v>1.7731543965978203E-2</v>
      </c>
    </row>
    <row r="413" spans="2:7" hidden="1" outlineLevel="1" x14ac:dyDescent="0.25">
      <c r="B413" s="29">
        <f>IF('GASTOS 2015'!B373=3,'GASTOS 2015'!A373,0)</f>
        <v>317027</v>
      </c>
      <c r="C413" s="30" t="str">
        <f>VLOOKUP(B413,'GASTOS 2015'!$A$9:$D$850,3,FALSE)</f>
        <v xml:space="preserve">IPIALES                                           </v>
      </c>
      <c r="D413" s="31">
        <f>IFERROR(VLOOKUP(B413,'GASTOS 2014'!$A$9:$E$818,4,FALSE),0)</f>
        <v>1405619.98</v>
      </c>
      <c r="E413" s="31">
        <f>IFERROR(VLOOKUP(B413,'GASTOS 2015'!$A$9:$D$850,4,FALSE),0)</f>
        <v>1169207.3399999999</v>
      </c>
      <c r="F413" s="31">
        <f t="shared" si="14"/>
        <v>-236412.64000000013</v>
      </c>
      <c r="G413" s="32">
        <f t="shared" si="15"/>
        <v>-0.16819100707433043</v>
      </c>
    </row>
    <row r="414" spans="2:7" hidden="1" outlineLevel="1" x14ac:dyDescent="0.25">
      <c r="B414" s="24">
        <f>IF('GASTOS 2015'!B374=3,'GASTOS 2015'!A374,0)</f>
        <v>315019</v>
      </c>
      <c r="C414" s="25" t="str">
        <f>VLOOKUP(B414,'GASTOS 2015'!$A$9:$D$850,3,FALSE)</f>
        <v xml:space="preserve">GINEBRA                                           </v>
      </c>
      <c r="D414" s="46">
        <f>IFERROR(VLOOKUP(B414,'GASTOS 2014'!$A$9:$E$818,4,FALSE),0)</f>
        <v>2934838</v>
      </c>
      <c r="E414" s="46">
        <f>IFERROR(VLOOKUP(B414,'GASTOS 2015'!$A$9:$D$850,4,FALSE),0)</f>
        <v>1063841</v>
      </c>
      <c r="F414" s="46">
        <f t="shared" si="14"/>
        <v>-1870997</v>
      </c>
      <c r="G414" s="47">
        <f t="shared" si="15"/>
        <v>-0.63751287123854872</v>
      </c>
    </row>
    <row r="415" spans="2:7" hidden="1" outlineLevel="1" x14ac:dyDescent="0.25">
      <c r="B415" s="29">
        <f>IF('GASTOS 2015'!B375=3,'GASTOS 2015'!A375,0)</f>
        <v>316032</v>
      </c>
      <c r="C415" s="30" t="str">
        <f>VLOOKUP(B415,'GASTOS 2015'!$A$9:$D$850,3,FALSE)</f>
        <v xml:space="preserve">SANTANDER DE QUILICH                              </v>
      </c>
      <c r="D415" s="31">
        <f>IFERROR(VLOOKUP(B415,'GASTOS 2014'!$A$9:$E$818,4,FALSE),0)</f>
        <v>285944.45</v>
      </c>
      <c r="E415" s="31">
        <f>IFERROR(VLOOKUP(B415,'GASTOS 2015'!$A$9:$D$850,4,FALSE),0)</f>
        <v>1042363.12</v>
      </c>
      <c r="F415" s="31">
        <f t="shared" si="14"/>
        <v>756418.66999999993</v>
      </c>
      <c r="G415" s="32">
        <f t="shared" si="15"/>
        <v>2.6453343297972736</v>
      </c>
    </row>
    <row r="416" spans="2:7" hidden="1" outlineLevel="1" x14ac:dyDescent="0.25">
      <c r="B416" s="24">
        <f>IF('GASTOS 2015'!B376=3,'GASTOS 2015'!A376,0)</f>
        <v>313029</v>
      </c>
      <c r="C416" s="25" t="str">
        <f>VLOOKUP(B416,'GASTOS 2015'!$A$9:$D$850,3,FALSE)</f>
        <v xml:space="preserve">COTELCO CALDAS                                    </v>
      </c>
      <c r="D416" s="46">
        <f>IFERROR(VLOOKUP(B416,'GASTOS 2014'!$A$9:$E$818,4,FALSE),0)</f>
        <v>0</v>
      </c>
      <c r="E416" s="46">
        <f>IFERROR(VLOOKUP(B416,'GASTOS 2015'!$A$9:$D$850,4,FALSE),0)</f>
        <v>901596</v>
      </c>
      <c r="F416" s="46">
        <f t="shared" si="14"/>
        <v>901596</v>
      </c>
      <c r="G416" s="47">
        <f t="shared" si="15"/>
        <v>1</v>
      </c>
    </row>
    <row r="417" spans="2:7" hidden="1" outlineLevel="1" x14ac:dyDescent="0.25">
      <c r="B417" s="29">
        <f>IF('GASTOS 2015'!B377=3,'GASTOS 2015'!A377,0)</f>
        <v>315021</v>
      </c>
      <c r="C417" s="30" t="str">
        <f>VLOOKUP(B417,'GASTOS 2015'!$A$9:$D$850,3,FALSE)</f>
        <v xml:space="preserve">JAMUNDI                                           </v>
      </c>
      <c r="D417" s="31">
        <f>IFERROR(VLOOKUP(B417,'GASTOS 2014'!$A$9:$E$818,4,FALSE),0)</f>
        <v>587794</v>
      </c>
      <c r="E417" s="31">
        <f>IFERROR(VLOOKUP(B417,'GASTOS 2015'!$A$9:$D$850,4,FALSE),0)</f>
        <v>819884</v>
      </c>
      <c r="F417" s="31">
        <f t="shared" si="14"/>
        <v>232090</v>
      </c>
      <c r="G417" s="32">
        <f t="shared" si="15"/>
        <v>0.39484921588175448</v>
      </c>
    </row>
    <row r="418" spans="2:7" hidden="1" outlineLevel="1" x14ac:dyDescent="0.25">
      <c r="B418" s="24">
        <f>IF('GASTOS 2015'!B378=3,'GASTOS 2015'!A378,0)</f>
        <v>315024</v>
      </c>
      <c r="C418" s="25" t="str">
        <f>VLOOKUP(B418,'GASTOS 2015'!$A$9:$D$850,3,FALSE)</f>
        <v xml:space="preserve">LA VICTORIA                                       </v>
      </c>
      <c r="D418" s="46">
        <f>IFERROR(VLOOKUP(B418,'GASTOS 2014'!$A$9:$E$818,4,FALSE),0)</f>
        <v>456885</v>
      </c>
      <c r="E418" s="46">
        <f>IFERROR(VLOOKUP(B418,'GASTOS 2015'!$A$9:$D$850,4,FALSE),0)</f>
        <v>766878</v>
      </c>
      <c r="F418" s="46">
        <f t="shared" si="14"/>
        <v>309993</v>
      </c>
      <c r="G418" s="47">
        <f t="shared" si="15"/>
        <v>0.67849239961916008</v>
      </c>
    </row>
    <row r="419" spans="2:7" hidden="1" outlineLevel="1" x14ac:dyDescent="0.25">
      <c r="B419" s="29">
        <f>IF('GASTOS 2015'!B379=3,'GASTOS 2015'!A379,0)</f>
        <v>313005</v>
      </c>
      <c r="C419" s="30" t="str">
        <f>VLOOKUP(B419,'GASTOS 2015'!$A$9:$D$850,3,FALSE)</f>
        <v xml:space="preserve">ARAUCA                                            </v>
      </c>
      <c r="D419" s="31">
        <f>IFERROR(VLOOKUP(B419,'GASTOS 2014'!$A$9:$E$818,4,FALSE),0)</f>
        <v>175250</v>
      </c>
      <c r="E419" s="31">
        <f>IFERROR(VLOOKUP(B419,'GASTOS 2015'!$A$9:$D$850,4,FALSE),0)</f>
        <v>755345</v>
      </c>
      <c r="F419" s="31">
        <f t="shared" si="14"/>
        <v>580095</v>
      </c>
      <c r="G419" s="32">
        <f t="shared" si="15"/>
        <v>3.310099857346648</v>
      </c>
    </row>
    <row r="420" spans="2:7" hidden="1" outlineLevel="1" x14ac:dyDescent="0.25">
      <c r="B420" s="24">
        <f>IF('GASTOS 2015'!B380=3,'GASTOS 2015'!A380,0)</f>
        <v>312011</v>
      </c>
      <c r="C420" s="25" t="str">
        <f>VLOOKUP(B420,'GASTOS 2015'!$A$9:$D$850,3,FALSE)</f>
        <v xml:space="preserve">PUEBLO RICO                                       </v>
      </c>
      <c r="D420" s="46">
        <f>IFERROR(VLOOKUP(B420,'GASTOS 2014'!$A$9:$E$818,4,FALSE),0)</f>
        <v>400956.49000000005</v>
      </c>
      <c r="E420" s="46">
        <f>IFERROR(VLOOKUP(B420,'GASTOS 2015'!$A$9:$D$850,4,FALSE),0)</f>
        <v>663214.87</v>
      </c>
      <c r="F420" s="46">
        <f t="shared" si="14"/>
        <v>262258.37999999995</v>
      </c>
      <c r="G420" s="47">
        <f t="shared" si="15"/>
        <v>0.65408189302535025</v>
      </c>
    </row>
    <row r="421" spans="2:7" hidden="1" outlineLevel="1" x14ac:dyDescent="0.25">
      <c r="B421" s="29">
        <f>IF('GASTOS 2015'!B381=3,'GASTOS 2015'!A381,0)</f>
        <v>315052</v>
      </c>
      <c r="C421" s="30" t="str">
        <f>VLOOKUP(B421,'GASTOS 2015'!$A$9:$D$850,3,FALSE)</f>
        <v xml:space="preserve">SEVILLA                                           </v>
      </c>
      <c r="D421" s="31">
        <f>IFERROR(VLOOKUP(B421,'GASTOS 2014'!$A$9:$E$818,4,FALSE),0)</f>
        <v>314759.56</v>
      </c>
      <c r="E421" s="31">
        <f>IFERROR(VLOOKUP(B421,'GASTOS 2015'!$A$9:$D$850,4,FALSE),0)</f>
        <v>642550.99</v>
      </c>
      <c r="F421" s="31">
        <f t="shared" si="14"/>
        <v>327791.43</v>
      </c>
      <c r="G421" s="32">
        <f t="shared" si="15"/>
        <v>1.0414026185574792</v>
      </c>
    </row>
    <row r="422" spans="2:7" hidden="1" outlineLevel="1" x14ac:dyDescent="0.25">
      <c r="B422" s="24">
        <f>IF('GASTOS 2015'!B382=3,'GASTOS 2015'!A382,0)</f>
        <v>313002</v>
      </c>
      <c r="C422" s="25" t="str">
        <f>VLOOKUP(B422,'GASTOS 2015'!$A$9:$D$850,3,FALSE)</f>
        <v>BELEM DE UMBRIA</v>
      </c>
      <c r="D422" s="46">
        <f>IFERROR(VLOOKUP(B422,'GASTOS 2014'!$A$9:$E$818,4,FALSE),0)</f>
        <v>739655.89</v>
      </c>
      <c r="E422" s="46">
        <f>IFERROR(VLOOKUP(B422,'GASTOS 2015'!$A$9:$D$850,4,FALSE),0)</f>
        <v>609999.93999999994</v>
      </c>
      <c r="F422" s="46">
        <f t="shared" si="14"/>
        <v>-129655.95000000007</v>
      </c>
      <c r="G422" s="47">
        <f t="shared" si="15"/>
        <v>-0.1752922565113354</v>
      </c>
    </row>
    <row r="423" spans="2:7" hidden="1" outlineLevel="1" x14ac:dyDescent="0.25">
      <c r="B423" s="29">
        <f>IF('GASTOS 2015'!B383=3,'GASTOS 2015'!A383,0)</f>
        <v>313017</v>
      </c>
      <c r="C423" s="30" t="str">
        <f>VLOOKUP(B423,'GASTOS 2015'!$A$9:$D$850,3,FALSE)</f>
        <v xml:space="preserve">PACORA                                            </v>
      </c>
      <c r="D423" s="31">
        <f>IFERROR(VLOOKUP(B423,'GASTOS 2014'!$A$9:$E$818,4,FALSE),0)</f>
        <v>229441.05</v>
      </c>
      <c r="E423" s="31">
        <f>IFERROR(VLOOKUP(B423,'GASTOS 2015'!$A$9:$D$850,4,FALSE),0)</f>
        <v>598743.08000000007</v>
      </c>
      <c r="F423" s="31">
        <f t="shared" si="14"/>
        <v>369302.03000000009</v>
      </c>
      <c r="G423" s="32">
        <f t="shared" si="15"/>
        <v>1.6095726113526769</v>
      </c>
    </row>
    <row r="424" spans="2:7" hidden="1" outlineLevel="1" x14ac:dyDescent="0.25">
      <c r="B424" s="24">
        <f>IF('GASTOS 2015'!B384=3,'GASTOS 2015'!A384,0)</f>
        <v>315013</v>
      </c>
      <c r="C424" s="25" t="str">
        <f>VLOOKUP(B424,'GASTOS 2015'!$A$9:$D$850,3,FALSE)</f>
        <v xml:space="preserve">DAGUA                                             </v>
      </c>
      <c r="D424" s="46">
        <f>IFERROR(VLOOKUP(B424,'GASTOS 2014'!$A$9:$E$818,4,FALSE),0)</f>
        <v>244021.41999999998</v>
      </c>
      <c r="E424" s="46">
        <f>IFERROR(VLOOKUP(B424,'GASTOS 2015'!$A$9:$D$850,4,FALSE),0)</f>
        <v>589772</v>
      </c>
      <c r="F424" s="46">
        <f t="shared" si="14"/>
        <v>345750.58</v>
      </c>
      <c r="G424" s="47">
        <f t="shared" si="15"/>
        <v>1.4168861897451461</v>
      </c>
    </row>
    <row r="425" spans="2:7" hidden="1" outlineLevel="1" x14ac:dyDescent="0.25">
      <c r="B425" s="29">
        <f>IF('GASTOS 2015'!B385=3,'GASTOS 2015'!A385,0)</f>
        <v>314016</v>
      </c>
      <c r="C425" s="30" t="str">
        <f>VLOOKUP(B425,'GASTOS 2015'!$A$9:$D$850,3,FALSE)</f>
        <v xml:space="preserve">COTELCO QUINDIO                                   </v>
      </c>
      <c r="D425" s="31">
        <f>IFERROR(VLOOKUP(B425,'GASTOS 2014'!$A$9:$E$818,4,FALSE),0)</f>
        <v>0</v>
      </c>
      <c r="E425" s="31">
        <f>IFERROR(VLOOKUP(B425,'GASTOS 2015'!$A$9:$D$850,4,FALSE),0)</f>
        <v>567402</v>
      </c>
      <c r="F425" s="31">
        <f t="shared" si="14"/>
        <v>567402</v>
      </c>
      <c r="G425" s="32">
        <f t="shared" si="15"/>
        <v>1</v>
      </c>
    </row>
    <row r="426" spans="2:7" hidden="1" outlineLevel="1" x14ac:dyDescent="0.25">
      <c r="B426" s="24">
        <f>IF('GASTOS 2015'!B386=3,'GASTOS 2015'!A386,0)</f>
        <v>315010</v>
      </c>
      <c r="C426" s="25" t="str">
        <f>VLOOKUP(B426,'GASTOS 2015'!$A$9:$D$850,3,FALSE)</f>
        <v xml:space="preserve">CANDELARIA                                        </v>
      </c>
      <c r="D426" s="46">
        <f>IFERROR(VLOOKUP(B426,'GASTOS 2014'!$A$9:$E$818,4,FALSE),0)</f>
        <v>621239.31000000006</v>
      </c>
      <c r="E426" s="46">
        <f>IFERROR(VLOOKUP(B426,'GASTOS 2015'!$A$9:$D$850,4,FALSE),0)</f>
        <v>535339.24</v>
      </c>
      <c r="F426" s="46">
        <f t="shared" si="14"/>
        <v>-85900.070000000065</v>
      </c>
      <c r="G426" s="47">
        <f t="shared" si="15"/>
        <v>-0.13827210966414871</v>
      </c>
    </row>
    <row r="427" spans="2:7" hidden="1" outlineLevel="1" x14ac:dyDescent="0.25">
      <c r="B427" s="29">
        <f>IF('GASTOS 2015'!B387=3,'GASTOS 2015'!A387,0)</f>
        <v>315012</v>
      </c>
      <c r="C427" s="30" t="str">
        <f>VLOOKUP(B427,'GASTOS 2015'!$A$9:$D$850,3,FALSE)</f>
        <v xml:space="preserve">CERRITO                                           </v>
      </c>
      <c r="D427" s="31">
        <f>IFERROR(VLOOKUP(B427,'GASTOS 2014'!$A$9:$E$818,4,FALSE),0)</f>
        <v>485214.96</v>
      </c>
      <c r="E427" s="31">
        <f>IFERROR(VLOOKUP(B427,'GASTOS 2015'!$A$9:$D$850,4,FALSE),0)</f>
        <v>513529.45</v>
      </c>
      <c r="F427" s="31">
        <f t="shared" si="14"/>
        <v>28314.489999999991</v>
      </c>
      <c r="G427" s="32">
        <f t="shared" si="15"/>
        <v>5.8354528063190747E-2</v>
      </c>
    </row>
    <row r="428" spans="2:7" hidden="1" outlineLevel="1" x14ac:dyDescent="0.25">
      <c r="B428" s="24">
        <f>IF('GASTOS 2015'!B388=3,'GASTOS 2015'!A388,0)</f>
        <v>317055</v>
      </c>
      <c r="C428" s="25" t="str">
        <f>VLOOKUP(B428,'GASTOS 2015'!$A$9:$D$850,3,FALSE)</f>
        <v xml:space="preserve">TUMACO                                            </v>
      </c>
      <c r="D428" s="46">
        <f>IFERROR(VLOOKUP(B428,'GASTOS 2014'!$A$9:$E$818,4,FALSE),0)</f>
        <v>1290496.6200000001</v>
      </c>
      <c r="E428" s="46">
        <f>IFERROR(VLOOKUP(B428,'GASTOS 2015'!$A$9:$D$850,4,FALSE),0)</f>
        <v>488671.47</v>
      </c>
      <c r="F428" s="46">
        <f t="shared" si="14"/>
        <v>-801825.15000000014</v>
      </c>
      <c r="G428" s="47">
        <f t="shared" si="15"/>
        <v>-0.62133068585642648</v>
      </c>
    </row>
    <row r="429" spans="2:7" hidden="1" outlineLevel="1" x14ac:dyDescent="0.25">
      <c r="B429" s="29">
        <f>IF('GASTOS 2015'!B389=3,'GASTOS 2015'!A389,0)</f>
        <v>313012</v>
      </c>
      <c r="C429" s="30" t="str">
        <f>VLOOKUP(B429,'GASTOS 2015'!$A$9:$D$850,3,FALSE)</f>
        <v xml:space="preserve">MANZANARES                                        </v>
      </c>
      <c r="D429" s="31">
        <f>IFERROR(VLOOKUP(B429,'GASTOS 2014'!$A$9:$E$818,4,FALSE),0)</f>
        <v>107850</v>
      </c>
      <c r="E429" s="31">
        <f>IFERROR(VLOOKUP(B429,'GASTOS 2015'!$A$9:$D$850,4,FALSE),0)</f>
        <v>467358</v>
      </c>
      <c r="F429" s="31">
        <f t="shared" si="14"/>
        <v>359508</v>
      </c>
      <c r="G429" s="32">
        <f t="shared" si="15"/>
        <v>3.3334075104311545</v>
      </c>
    </row>
    <row r="430" spans="2:7" hidden="1" outlineLevel="1" x14ac:dyDescent="0.25">
      <c r="B430" s="24">
        <f>IF('GASTOS 2015'!B390=3,'GASTOS 2015'!A390,0)</f>
        <v>316016</v>
      </c>
      <c r="C430" s="25" t="str">
        <f>VLOOKUP(B430,'GASTOS 2015'!$A$9:$D$850,3,FALSE)</f>
        <v xml:space="preserve">INZA                                              </v>
      </c>
      <c r="D430" s="46">
        <f>IFERROR(VLOOKUP(B430,'GASTOS 2014'!$A$9:$E$818,4,FALSE),0)</f>
        <v>24900.58</v>
      </c>
      <c r="E430" s="46">
        <f>IFERROR(VLOOKUP(B430,'GASTOS 2015'!$A$9:$D$850,4,FALSE),0)</f>
        <v>460124.88</v>
      </c>
      <c r="F430" s="46">
        <f t="shared" si="14"/>
        <v>435224.3</v>
      </c>
      <c r="G430" s="47">
        <f t="shared" si="15"/>
        <v>17.478480420937984</v>
      </c>
    </row>
    <row r="431" spans="2:7" hidden="1" outlineLevel="1" x14ac:dyDescent="0.25">
      <c r="B431" s="29">
        <f>IF('GASTOS 2015'!B391=3,'GASTOS 2015'!A391,0)</f>
        <v>315038</v>
      </c>
      <c r="C431" s="30" t="str">
        <f>VLOOKUP(B431,'GASTOS 2015'!$A$9:$D$850,3,FALSE)</f>
        <v xml:space="preserve">YUMBO                                             </v>
      </c>
      <c r="D431" s="31">
        <f>IFERROR(VLOOKUP(B431,'GASTOS 2014'!$A$9:$E$818,4,FALSE),0)</f>
        <v>533076</v>
      </c>
      <c r="E431" s="31">
        <f>IFERROR(VLOOKUP(B431,'GASTOS 2015'!$A$9:$D$850,4,FALSE),0)</f>
        <v>457050</v>
      </c>
      <c r="F431" s="31">
        <f t="shared" si="14"/>
        <v>-76026</v>
      </c>
      <c r="G431" s="32">
        <f t="shared" si="15"/>
        <v>-0.14261756297413497</v>
      </c>
    </row>
    <row r="432" spans="2:7" hidden="1" outlineLevel="1" x14ac:dyDescent="0.25">
      <c r="B432" s="24">
        <f>IF('GASTOS 2015'!B392=3,'GASTOS 2015'!A392,0)</f>
        <v>316040</v>
      </c>
      <c r="C432" s="25" t="str">
        <f>VLOOKUP(B432,'GASTOS 2015'!$A$9:$D$850,3,FALSE)</f>
        <v xml:space="preserve">COTELCO-CAUCA                                     </v>
      </c>
      <c r="D432" s="46">
        <f>IFERROR(VLOOKUP(B432,'GASTOS 2014'!$A$9:$E$818,4,FALSE),0)</f>
        <v>0</v>
      </c>
      <c r="E432" s="46">
        <f>IFERROR(VLOOKUP(B432,'GASTOS 2015'!$A$9:$D$850,4,FALSE),0)</f>
        <v>456918</v>
      </c>
      <c r="F432" s="46">
        <f t="shared" si="14"/>
        <v>456918</v>
      </c>
      <c r="G432" s="47">
        <f t="shared" si="15"/>
        <v>1</v>
      </c>
    </row>
    <row r="433" spans="2:7" hidden="1" outlineLevel="1" x14ac:dyDescent="0.25">
      <c r="B433" s="29">
        <f>IF('GASTOS 2015'!B393=3,'GASTOS 2015'!A393,0)</f>
        <v>315039</v>
      </c>
      <c r="C433" s="30" t="str">
        <f>VLOOKUP(B433,'GASTOS 2015'!$A$9:$D$850,3,FALSE)</f>
        <v xml:space="preserve">ZARZAL                                            </v>
      </c>
      <c r="D433" s="31">
        <f>IFERROR(VLOOKUP(B433,'GASTOS 2014'!$A$9:$E$818,4,FALSE),0)</f>
        <v>435010.19</v>
      </c>
      <c r="E433" s="31">
        <f>IFERROR(VLOOKUP(B433,'GASTOS 2015'!$A$9:$D$850,4,FALSE),0)</f>
        <v>408154.72</v>
      </c>
      <c r="F433" s="31">
        <f t="shared" si="14"/>
        <v>-26855.47000000003</v>
      </c>
      <c r="G433" s="32">
        <f t="shared" si="15"/>
        <v>-6.1735266477320971E-2</v>
      </c>
    </row>
    <row r="434" spans="2:7" hidden="1" outlineLevel="1" x14ac:dyDescent="0.25">
      <c r="B434" s="24">
        <f>IF('GASTOS 2015'!B394=3,'GASTOS 2015'!A394,0)</f>
        <v>317058</v>
      </c>
      <c r="C434" s="25" t="str">
        <f>VLOOKUP(B434,'GASTOS 2015'!$A$9:$D$850,3,FALSE)</f>
        <v xml:space="preserve">COTELCO-NARIÐO                                    </v>
      </c>
      <c r="D434" s="46">
        <f>IFERROR(VLOOKUP(B434,'GASTOS 2014'!$A$9:$E$818,4,FALSE),0)</f>
        <v>0</v>
      </c>
      <c r="E434" s="46">
        <f>IFERROR(VLOOKUP(B434,'GASTOS 2015'!$A$9:$D$850,4,FALSE),0)</f>
        <v>397350</v>
      </c>
      <c r="F434" s="46">
        <f t="shared" si="14"/>
        <v>397350</v>
      </c>
      <c r="G434" s="47">
        <f t="shared" si="15"/>
        <v>1</v>
      </c>
    </row>
    <row r="435" spans="2:7" hidden="1" outlineLevel="1" x14ac:dyDescent="0.25">
      <c r="B435" s="29">
        <f>IF('GASTOS 2015'!B395=3,'GASTOS 2015'!A395,0)</f>
        <v>314012</v>
      </c>
      <c r="C435" s="30" t="str">
        <f>VLOOKUP(B435,'GASTOS 2015'!$A$9:$D$850,3,FALSE)</f>
        <v xml:space="preserve">PUEBLO TAPAO                                      </v>
      </c>
      <c r="D435" s="31">
        <f>IFERROR(VLOOKUP(B435,'GASTOS 2014'!$A$9:$E$818,4,FALSE),0)</f>
        <v>225472</v>
      </c>
      <c r="E435" s="31">
        <f>IFERROR(VLOOKUP(B435,'GASTOS 2015'!$A$9:$D$850,4,FALSE),0)</f>
        <v>393908</v>
      </c>
      <c r="F435" s="31">
        <f t="shared" ref="F435:F498" si="16">E435-D435</f>
        <v>168436</v>
      </c>
      <c r="G435" s="32">
        <f t="shared" ref="G435:G498" si="17">IF(AND(D435=0,E435&gt;0),100%,IFERROR(E435/D435-1,0%))</f>
        <v>0.7470373261424923</v>
      </c>
    </row>
    <row r="436" spans="2:7" hidden="1" outlineLevel="1" x14ac:dyDescent="0.25">
      <c r="B436" s="24">
        <f>IF('GASTOS 2015'!B396=3,'GASTOS 2015'!A396,0)</f>
        <v>317005</v>
      </c>
      <c r="C436" s="25" t="str">
        <f>VLOOKUP(B436,'GASTOS 2015'!$A$9:$D$850,3,FALSE)</f>
        <v xml:space="preserve">BARBACOAS                                         </v>
      </c>
      <c r="D436" s="46">
        <f>IFERROR(VLOOKUP(B436,'GASTOS 2014'!$A$9:$E$818,4,FALSE),0)</f>
        <v>701075.45</v>
      </c>
      <c r="E436" s="46">
        <f>IFERROR(VLOOKUP(B436,'GASTOS 2015'!$A$9:$D$850,4,FALSE),0)</f>
        <v>389964.2</v>
      </c>
      <c r="F436" s="46">
        <f t="shared" si="16"/>
        <v>-311111.24999999994</v>
      </c>
      <c r="G436" s="47">
        <f t="shared" si="17"/>
        <v>-0.44376286461036396</v>
      </c>
    </row>
    <row r="437" spans="2:7" hidden="1" outlineLevel="1" x14ac:dyDescent="0.25">
      <c r="B437" s="29">
        <f>IF('GASTOS 2015'!B397=3,'GASTOS 2015'!A397,0)</f>
        <v>316012</v>
      </c>
      <c r="C437" s="30" t="str">
        <f>VLOOKUP(B437,'GASTOS 2015'!$A$9:$D$850,3,FALSE)</f>
        <v xml:space="preserve">EL BORDO                                          </v>
      </c>
      <c r="D437" s="31">
        <f>IFERROR(VLOOKUP(B437,'GASTOS 2014'!$A$9:$E$818,4,FALSE),0)</f>
        <v>54214.239999999998</v>
      </c>
      <c r="E437" s="31">
        <f>IFERROR(VLOOKUP(B437,'GASTOS 2015'!$A$9:$D$850,4,FALSE),0)</f>
        <v>371442.39</v>
      </c>
      <c r="F437" s="31">
        <f t="shared" si="16"/>
        <v>317228.15000000002</v>
      </c>
      <c r="G437" s="32">
        <f t="shared" si="17"/>
        <v>5.8513805597938848</v>
      </c>
    </row>
    <row r="438" spans="2:7" hidden="1" outlineLevel="1" x14ac:dyDescent="0.25">
      <c r="B438" s="24">
        <f>IF('GASTOS 2015'!B398=3,'GASTOS 2015'!A398,0)</f>
        <v>315027</v>
      </c>
      <c r="C438" s="25" t="str">
        <f>VLOOKUP(B438,'GASTOS 2015'!$A$9:$D$850,3,FALSE)</f>
        <v xml:space="preserve">PRADERA                                           </v>
      </c>
      <c r="D438" s="46">
        <f>IFERROR(VLOOKUP(B438,'GASTOS 2014'!$A$9:$E$818,4,FALSE),0)</f>
        <v>303597.13</v>
      </c>
      <c r="E438" s="46">
        <f>IFERROR(VLOOKUP(B438,'GASTOS 2015'!$A$9:$D$850,4,FALSE),0)</f>
        <v>365144.37</v>
      </c>
      <c r="F438" s="46">
        <f t="shared" si="16"/>
        <v>61547.239999999991</v>
      </c>
      <c r="G438" s="47">
        <f t="shared" si="17"/>
        <v>0.20272668585503428</v>
      </c>
    </row>
    <row r="439" spans="2:7" hidden="1" outlineLevel="1" x14ac:dyDescent="0.25">
      <c r="B439" s="29">
        <f>IF('GASTOS 2015'!B399=3,'GASTOS 2015'!A399,0)</f>
        <v>315009</v>
      </c>
      <c r="C439" s="30" t="str">
        <f>VLOOKUP(B439,'GASTOS 2015'!$A$9:$D$850,3,FALSE)</f>
        <v xml:space="preserve">CALIMA                                            </v>
      </c>
      <c r="D439" s="31">
        <f>IFERROR(VLOOKUP(B439,'GASTOS 2014'!$A$9:$E$818,4,FALSE),0)</f>
        <v>288678</v>
      </c>
      <c r="E439" s="31">
        <f>IFERROR(VLOOKUP(B439,'GASTOS 2015'!$A$9:$D$850,4,FALSE),0)</f>
        <v>356406</v>
      </c>
      <c r="F439" s="31">
        <f t="shared" si="16"/>
        <v>67728</v>
      </c>
      <c r="G439" s="32">
        <f t="shared" si="17"/>
        <v>0.23461434539521542</v>
      </c>
    </row>
    <row r="440" spans="2:7" hidden="1" outlineLevel="1" x14ac:dyDescent="0.25">
      <c r="B440" s="24">
        <f>IF('GASTOS 2015'!B400=3,'GASTOS 2015'!A400,0)</f>
        <v>313021</v>
      </c>
      <c r="C440" s="25" t="str">
        <f>VLOOKUP(B440,'GASTOS 2015'!$A$9:$D$850,3,FALSE)</f>
        <v xml:space="preserve">RISARALDA                                         </v>
      </c>
      <c r="D440" s="46">
        <f>IFERROR(VLOOKUP(B440,'GASTOS 2014'!$A$9:$E$818,4,FALSE),0)</f>
        <v>323255.84999999998</v>
      </c>
      <c r="E440" s="46">
        <f>IFERROR(VLOOKUP(B440,'GASTOS 2015'!$A$9:$D$850,4,FALSE),0)</f>
        <v>355026.13</v>
      </c>
      <c r="F440" s="46">
        <f t="shared" si="16"/>
        <v>31770.280000000028</v>
      </c>
      <c r="G440" s="47">
        <f t="shared" si="17"/>
        <v>9.8282150191558948E-2</v>
      </c>
    </row>
    <row r="441" spans="2:7" hidden="1" outlineLevel="1" x14ac:dyDescent="0.25">
      <c r="B441" s="29">
        <f>IF('GASTOS 2015'!B401=3,'GASTOS 2015'!A401,0)</f>
        <v>315018</v>
      </c>
      <c r="C441" s="30" t="str">
        <f>VLOOKUP(B441,'GASTOS 2015'!$A$9:$D$850,3,FALSE)</f>
        <v xml:space="preserve">FLORIDA                                           </v>
      </c>
      <c r="D441" s="31">
        <f>IFERROR(VLOOKUP(B441,'GASTOS 2014'!$A$9:$E$818,4,FALSE),0)</f>
        <v>387562.91000000003</v>
      </c>
      <c r="E441" s="31">
        <f>IFERROR(VLOOKUP(B441,'GASTOS 2015'!$A$9:$D$850,4,FALSE),0)</f>
        <v>334103.78000000003</v>
      </c>
      <c r="F441" s="31">
        <f t="shared" si="16"/>
        <v>-53459.130000000005</v>
      </c>
      <c r="G441" s="32">
        <f t="shared" si="17"/>
        <v>-0.13793665136841915</v>
      </c>
    </row>
    <row r="442" spans="2:7" hidden="1" outlineLevel="1" x14ac:dyDescent="0.25">
      <c r="B442" s="24">
        <f>IF('GASTOS 2015'!B402=3,'GASTOS 2015'!A402,0)</f>
        <v>313023</v>
      </c>
      <c r="C442" s="25" t="str">
        <f>VLOOKUP(B442,'GASTOS 2015'!$A$9:$D$850,3,FALSE)</f>
        <v xml:space="preserve">SAMANA                                            </v>
      </c>
      <c r="D442" s="46">
        <f>IFERROR(VLOOKUP(B442,'GASTOS 2014'!$A$9:$E$818,4,FALSE),0)</f>
        <v>123733.63</v>
      </c>
      <c r="E442" s="46">
        <f>IFERROR(VLOOKUP(B442,'GASTOS 2015'!$A$9:$D$850,4,FALSE),0)</f>
        <v>331489.14</v>
      </c>
      <c r="F442" s="46">
        <f t="shared" si="16"/>
        <v>207755.51</v>
      </c>
      <c r="G442" s="47">
        <f t="shared" si="17"/>
        <v>1.6790545141203728</v>
      </c>
    </row>
    <row r="443" spans="2:7" hidden="1" outlineLevel="1" x14ac:dyDescent="0.25">
      <c r="B443" s="29">
        <f>IF('GASTOS 2015'!B403=3,'GASTOS 2015'!A403,0)</f>
        <v>312013</v>
      </c>
      <c r="C443" s="30" t="str">
        <f>VLOOKUP(B443,'GASTOS 2015'!$A$9:$D$850,3,FALSE)</f>
        <v xml:space="preserve">SANTA ROSA DE CABAL                               </v>
      </c>
      <c r="D443" s="31">
        <f>IFERROR(VLOOKUP(B443,'GASTOS 2014'!$A$9:$E$818,4,FALSE),0)</f>
        <v>168990.59</v>
      </c>
      <c r="E443" s="31">
        <f>IFERROR(VLOOKUP(B443,'GASTOS 2015'!$A$9:$D$850,4,FALSE),0)</f>
        <v>325685.37</v>
      </c>
      <c r="F443" s="31">
        <f t="shared" si="16"/>
        <v>156694.78</v>
      </c>
      <c r="G443" s="32">
        <f t="shared" si="17"/>
        <v>0.9272396764813946</v>
      </c>
    </row>
    <row r="444" spans="2:7" hidden="1" outlineLevel="1" x14ac:dyDescent="0.25">
      <c r="B444" s="24">
        <f>IF('GASTOS 2015'!B404=3,'GASTOS 2015'!A404,0)</f>
        <v>315004</v>
      </c>
      <c r="C444" s="25" t="str">
        <f>VLOOKUP(B444,'GASTOS 2015'!$A$9:$D$850,3,FALSE)</f>
        <v xml:space="preserve">ANSERMA                                           </v>
      </c>
      <c r="D444" s="46">
        <f>IFERROR(VLOOKUP(B444,'GASTOS 2014'!$A$9:$E$818,4,FALSE),0)</f>
        <v>348383.15</v>
      </c>
      <c r="E444" s="46">
        <f>IFERROR(VLOOKUP(B444,'GASTOS 2015'!$A$9:$D$850,4,FALSE),0)</f>
        <v>323825.89</v>
      </c>
      <c r="F444" s="46">
        <f t="shared" si="16"/>
        <v>-24557.260000000009</v>
      </c>
      <c r="G444" s="47">
        <f t="shared" si="17"/>
        <v>-7.0489230033082828E-2</v>
      </c>
    </row>
    <row r="445" spans="2:7" hidden="1" outlineLevel="1" x14ac:dyDescent="0.25">
      <c r="B445" s="29">
        <f>IF('GASTOS 2015'!B405=3,'GASTOS 2015'!A405,0)</f>
        <v>315030</v>
      </c>
      <c r="C445" s="30" t="str">
        <f>VLOOKUP(B445,'GASTOS 2015'!$A$9:$D$850,3,FALSE)</f>
        <v xml:space="preserve">ROLDANILLO                                        </v>
      </c>
      <c r="D445" s="31">
        <f>IFERROR(VLOOKUP(B445,'GASTOS 2014'!$A$9:$E$818,4,FALSE),0)</f>
        <v>269274.5</v>
      </c>
      <c r="E445" s="31">
        <f>IFERROR(VLOOKUP(B445,'GASTOS 2015'!$A$9:$D$850,4,FALSE),0)</f>
        <v>316551.11</v>
      </c>
      <c r="F445" s="31">
        <f t="shared" si="16"/>
        <v>47276.609999999986</v>
      </c>
      <c r="G445" s="32">
        <f t="shared" si="17"/>
        <v>0.17557031950667445</v>
      </c>
    </row>
    <row r="446" spans="2:7" hidden="1" outlineLevel="1" x14ac:dyDescent="0.25">
      <c r="B446" s="24">
        <f>IF('GASTOS 2015'!B406=3,'GASTOS 2015'!A406,0)</f>
        <v>313020</v>
      </c>
      <c r="C446" s="25" t="str">
        <f>VLOOKUP(B446,'GASTOS 2015'!$A$9:$D$850,3,FALSE)</f>
        <v xml:space="preserve">RIOSUCIO                                          </v>
      </c>
      <c r="D446" s="46">
        <f>IFERROR(VLOOKUP(B446,'GASTOS 2014'!$A$9:$E$818,4,FALSE),0)</f>
        <v>638274.56000000006</v>
      </c>
      <c r="E446" s="46">
        <f>IFERROR(VLOOKUP(B446,'GASTOS 2015'!$A$9:$D$850,4,FALSE),0)</f>
        <v>308963.92</v>
      </c>
      <c r="F446" s="46">
        <f t="shared" si="16"/>
        <v>-329310.64000000007</v>
      </c>
      <c r="G446" s="47">
        <f t="shared" si="17"/>
        <v>-0.5159388461291643</v>
      </c>
    </row>
    <row r="447" spans="2:7" hidden="1" outlineLevel="1" x14ac:dyDescent="0.25">
      <c r="B447" s="29">
        <f>IF('GASTOS 2015'!B407=3,'GASTOS 2015'!A407,0)</f>
        <v>317006</v>
      </c>
      <c r="C447" s="30" t="str">
        <f>VLOOKUP(B447,'GASTOS 2015'!$A$9:$D$850,3,FALSE)</f>
        <v xml:space="preserve">BELEN                                             </v>
      </c>
      <c r="D447" s="31">
        <f>IFERROR(VLOOKUP(B447,'GASTOS 2014'!$A$9:$E$818,4,FALSE),0)</f>
        <v>57311.82</v>
      </c>
      <c r="E447" s="31">
        <f>IFERROR(VLOOKUP(B447,'GASTOS 2015'!$A$9:$D$850,4,FALSE),0)</f>
        <v>307812.06</v>
      </c>
      <c r="F447" s="31">
        <f t="shared" si="16"/>
        <v>250500.24</v>
      </c>
      <c r="G447" s="32">
        <f t="shared" si="17"/>
        <v>4.3708303103967037</v>
      </c>
    </row>
    <row r="448" spans="2:7" hidden="1" outlineLevel="1" x14ac:dyDescent="0.25">
      <c r="B448" s="24">
        <f>IF('GASTOS 2015'!B408=3,'GASTOS 2015'!A408,0)</f>
        <v>315020</v>
      </c>
      <c r="C448" s="25" t="str">
        <f>VLOOKUP(B448,'GASTOS 2015'!$A$9:$D$850,3,FALSE)</f>
        <v xml:space="preserve">GUACARI                                           </v>
      </c>
      <c r="D448" s="46">
        <f>IFERROR(VLOOKUP(B448,'GASTOS 2014'!$A$9:$E$818,4,FALSE),0)</f>
        <v>191083.63</v>
      </c>
      <c r="E448" s="46">
        <f>IFERROR(VLOOKUP(B448,'GASTOS 2015'!$A$9:$D$850,4,FALSE),0)</f>
        <v>307790.46000000002</v>
      </c>
      <c r="F448" s="46">
        <f t="shared" si="16"/>
        <v>116706.83000000002</v>
      </c>
      <c r="G448" s="47">
        <f t="shared" si="17"/>
        <v>0.61076309885886104</v>
      </c>
    </row>
    <row r="449" spans="2:7" hidden="1" outlineLevel="1" x14ac:dyDescent="0.25">
      <c r="B449" s="29">
        <f>IF('GASTOS 2015'!B409=3,'GASTOS 2015'!A409,0)</f>
        <v>315053</v>
      </c>
      <c r="C449" s="30" t="str">
        <f>VLOOKUP(B449,'GASTOS 2015'!$A$9:$D$850,3,FALSE)</f>
        <v xml:space="preserve">CAICEDONIA                                        </v>
      </c>
      <c r="D449" s="31">
        <f>IFERROR(VLOOKUP(B449,'GASTOS 2014'!$A$9:$E$818,4,FALSE),0)</f>
        <v>316450</v>
      </c>
      <c r="E449" s="31">
        <f>IFERROR(VLOOKUP(B449,'GASTOS 2015'!$A$9:$D$850,4,FALSE),0)</f>
        <v>305544</v>
      </c>
      <c r="F449" s="31">
        <f t="shared" si="16"/>
        <v>-10906</v>
      </c>
      <c r="G449" s="32">
        <f t="shared" si="17"/>
        <v>-3.4463580344446187E-2</v>
      </c>
    </row>
    <row r="450" spans="2:7" hidden="1" outlineLevel="1" x14ac:dyDescent="0.25">
      <c r="B450" s="24">
        <f>IF('GASTOS 2015'!B410=3,'GASTOS 2015'!A410,0)</f>
        <v>316036</v>
      </c>
      <c r="C450" s="25" t="str">
        <f>VLOOKUP(B450,'GASTOS 2015'!$A$9:$D$850,3,FALSE)</f>
        <v xml:space="preserve">TIMBIO                                            </v>
      </c>
      <c r="D450" s="46">
        <f>IFERROR(VLOOKUP(B450,'GASTOS 2014'!$A$9:$E$818,4,FALSE),0)</f>
        <v>298183.33</v>
      </c>
      <c r="E450" s="46">
        <f>IFERROR(VLOOKUP(B450,'GASTOS 2015'!$A$9:$D$850,4,FALSE),0)</f>
        <v>284134.76</v>
      </c>
      <c r="F450" s="46">
        <f t="shared" si="16"/>
        <v>-14048.570000000007</v>
      </c>
      <c r="G450" s="47">
        <f t="shared" si="17"/>
        <v>-4.7113867834261636E-2</v>
      </c>
    </row>
    <row r="451" spans="2:7" hidden="1" outlineLevel="1" x14ac:dyDescent="0.25">
      <c r="B451" s="29">
        <f>IF('GASTOS 2015'!B411=3,'GASTOS 2015'!A411,0)</f>
        <v>313027</v>
      </c>
      <c r="C451" s="30" t="str">
        <f>VLOOKUP(B451,'GASTOS 2015'!$A$9:$D$850,3,FALSE)</f>
        <v xml:space="preserve">VILLAMARIA                                        </v>
      </c>
      <c r="D451" s="31">
        <f>IFERROR(VLOOKUP(B451,'GASTOS 2014'!$A$9:$E$818,4,FALSE),0)</f>
        <v>427790</v>
      </c>
      <c r="E451" s="31">
        <f>IFERROR(VLOOKUP(B451,'GASTOS 2015'!$A$9:$D$850,4,FALSE),0)</f>
        <v>283996</v>
      </c>
      <c r="F451" s="31">
        <f t="shared" si="16"/>
        <v>-143794</v>
      </c>
      <c r="G451" s="32">
        <f t="shared" si="17"/>
        <v>-0.33613221440426377</v>
      </c>
    </row>
    <row r="452" spans="2:7" hidden="1" outlineLevel="1" x14ac:dyDescent="0.25">
      <c r="B452" s="24">
        <f>IF('GASTOS 2015'!B412=3,'GASTOS 2015'!A412,0)</f>
        <v>316014</v>
      </c>
      <c r="C452" s="25" t="str">
        <f>VLOOKUP(B452,'GASTOS 2015'!$A$9:$D$850,3,FALSE)</f>
        <v xml:space="preserve">EL TAMBO                                          </v>
      </c>
      <c r="D452" s="46">
        <f>IFERROR(VLOOKUP(B452,'GASTOS 2014'!$A$9:$E$818,4,FALSE),0)</f>
        <v>22981.33</v>
      </c>
      <c r="E452" s="46">
        <f>IFERROR(VLOOKUP(B452,'GASTOS 2015'!$A$9:$D$850,4,FALSE),0)</f>
        <v>281698.89</v>
      </c>
      <c r="F452" s="46">
        <f t="shared" si="16"/>
        <v>258717.56</v>
      </c>
      <c r="G452" s="47">
        <f t="shared" si="17"/>
        <v>11.257727903476431</v>
      </c>
    </row>
    <row r="453" spans="2:7" hidden="1" outlineLevel="1" x14ac:dyDescent="0.25">
      <c r="B453" s="29">
        <f>IF('GASTOS 2015'!B413=3,'GASTOS 2015'!A413,0)</f>
        <v>315036</v>
      </c>
      <c r="C453" s="30" t="str">
        <f>VLOOKUP(B453,'GASTOS 2015'!$A$9:$D$850,3,FALSE)</f>
        <v xml:space="preserve">VIJES                                             </v>
      </c>
      <c r="D453" s="31">
        <f>IFERROR(VLOOKUP(B453,'GASTOS 2014'!$A$9:$E$818,4,FALSE),0)</f>
        <v>216988</v>
      </c>
      <c r="E453" s="31">
        <f>IFERROR(VLOOKUP(B453,'GASTOS 2015'!$A$9:$D$850,4,FALSE),0)</f>
        <v>274052</v>
      </c>
      <c r="F453" s="31">
        <f t="shared" si="16"/>
        <v>57064</v>
      </c>
      <c r="G453" s="32">
        <f t="shared" si="17"/>
        <v>0.26298228473463969</v>
      </c>
    </row>
    <row r="454" spans="2:7" hidden="1" outlineLevel="1" x14ac:dyDescent="0.25">
      <c r="B454" s="24">
        <f>IF('GASTOS 2015'!B414=3,'GASTOS 2015'!A414,0)</f>
        <v>317049</v>
      </c>
      <c r="C454" s="25" t="str">
        <f>VLOOKUP(B454,'GASTOS 2015'!$A$9:$D$850,3,FALSE)</f>
        <v xml:space="preserve">SANDONA                                           </v>
      </c>
      <c r="D454" s="46">
        <f>IFERROR(VLOOKUP(B454,'GASTOS 2014'!$A$9:$E$818,4,FALSE),0)</f>
        <v>258718.18000000002</v>
      </c>
      <c r="E454" s="46">
        <f>IFERROR(VLOOKUP(B454,'GASTOS 2015'!$A$9:$D$850,4,FALSE),0)</f>
        <v>269876.19</v>
      </c>
      <c r="F454" s="46">
        <f t="shared" si="16"/>
        <v>11158.00999999998</v>
      </c>
      <c r="G454" s="47">
        <f t="shared" si="17"/>
        <v>4.3128047669475533E-2</v>
      </c>
    </row>
    <row r="455" spans="2:7" hidden="1" outlineLevel="1" x14ac:dyDescent="0.25">
      <c r="B455" s="29">
        <f>IF('GASTOS 2015'!B415=3,'GASTOS 2015'!A415,0)</f>
        <v>313003</v>
      </c>
      <c r="C455" s="30" t="str">
        <f>VLOOKUP(B455,'GASTOS 2015'!$A$9:$D$850,3,FALSE)</f>
        <v xml:space="preserve">ANSERMA                                           </v>
      </c>
      <c r="D455" s="31">
        <f>IFERROR(VLOOKUP(B455,'GASTOS 2014'!$A$9:$E$818,4,FALSE),0)</f>
        <v>411080</v>
      </c>
      <c r="E455" s="31">
        <f>IFERROR(VLOOKUP(B455,'GASTOS 2015'!$A$9:$D$850,4,FALSE),0)</f>
        <v>262893</v>
      </c>
      <c r="F455" s="31">
        <f t="shared" si="16"/>
        <v>-148187</v>
      </c>
      <c r="G455" s="32">
        <f t="shared" si="17"/>
        <v>-0.36048214459472605</v>
      </c>
    </row>
    <row r="456" spans="2:7" hidden="1" outlineLevel="1" x14ac:dyDescent="0.25">
      <c r="B456" s="24">
        <f>IF('GASTOS 2015'!B416=3,'GASTOS 2015'!A416,0)</f>
        <v>316027</v>
      </c>
      <c r="C456" s="25" t="str">
        <f>VLOOKUP(B456,'GASTOS 2015'!$A$9:$D$850,3,FALSE)</f>
        <v xml:space="preserve">PUERTO TEJADA                                     </v>
      </c>
      <c r="D456" s="46">
        <f>IFERROR(VLOOKUP(B456,'GASTOS 2014'!$A$9:$E$818,4,FALSE),0)</f>
        <v>150832.04999999999</v>
      </c>
      <c r="E456" s="46">
        <f>IFERROR(VLOOKUP(B456,'GASTOS 2015'!$A$9:$D$850,4,FALSE),0)</f>
        <v>259825.07</v>
      </c>
      <c r="F456" s="46">
        <f t="shared" si="16"/>
        <v>108993.02000000002</v>
      </c>
      <c r="G456" s="47">
        <f t="shared" si="17"/>
        <v>0.72261180564740735</v>
      </c>
    </row>
    <row r="457" spans="2:7" hidden="1" outlineLevel="1" x14ac:dyDescent="0.25">
      <c r="B457" s="29">
        <f>IF('GASTOS 2015'!B417=3,'GASTOS 2015'!A417,0)</f>
        <v>314005</v>
      </c>
      <c r="C457" s="30" t="str">
        <f>VLOOKUP(B457,'GASTOS 2015'!$A$9:$D$850,3,FALSE)</f>
        <v xml:space="preserve">CIRCACIA                                          </v>
      </c>
      <c r="D457" s="31">
        <f>IFERROR(VLOOKUP(B457,'GASTOS 2014'!$A$9:$E$818,4,FALSE),0)</f>
        <v>279739.90000000002</v>
      </c>
      <c r="E457" s="31">
        <f>IFERROR(VLOOKUP(B457,'GASTOS 2015'!$A$9:$D$850,4,FALSE),0)</f>
        <v>234768.57</v>
      </c>
      <c r="F457" s="31">
        <f t="shared" si="16"/>
        <v>-44971.330000000016</v>
      </c>
      <c r="G457" s="32">
        <f t="shared" si="17"/>
        <v>-0.1607612285555261</v>
      </c>
    </row>
    <row r="458" spans="2:7" hidden="1" outlineLevel="1" x14ac:dyDescent="0.25">
      <c r="B458" s="24">
        <f>IF('GASTOS 2015'!B418=3,'GASTOS 2015'!A418,0)</f>
        <v>316022</v>
      </c>
      <c r="C458" s="25" t="str">
        <f>VLOOKUP(B458,'GASTOS 2015'!$A$9:$D$850,3,FALSE)</f>
        <v xml:space="preserve">MIRANDA                                           </v>
      </c>
      <c r="D458" s="46">
        <f>IFERROR(VLOOKUP(B458,'GASTOS 2014'!$A$9:$E$818,4,FALSE),0)</f>
        <v>112476.57999999999</v>
      </c>
      <c r="E458" s="46">
        <f>IFERROR(VLOOKUP(B458,'GASTOS 2015'!$A$9:$D$850,4,FALSE),0)</f>
        <v>226156.59</v>
      </c>
      <c r="F458" s="46">
        <f t="shared" si="16"/>
        <v>113680.01000000001</v>
      </c>
      <c r="G458" s="47">
        <f t="shared" si="17"/>
        <v>1.0106993829293174</v>
      </c>
    </row>
    <row r="459" spans="2:7" hidden="1" outlineLevel="1" x14ac:dyDescent="0.25">
      <c r="B459" s="29">
        <f>IF('GASTOS 2015'!B419=3,'GASTOS 2015'!A419,0)</f>
        <v>313026</v>
      </c>
      <c r="C459" s="30" t="str">
        <f>VLOOKUP(B459,'GASTOS 2015'!$A$9:$D$850,3,FALSE)</f>
        <v xml:space="preserve">VICTORIA                                          </v>
      </c>
      <c r="D459" s="31">
        <f>IFERROR(VLOOKUP(B459,'GASTOS 2014'!$A$9:$E$818,4,FALSE),0)</f>
        <v>17236.64</v>
      </c>
      <c r="E459" s="31">
        <f>IFERROR(VLOOKUP(B459,'GASTOS 2015'!$A$9:$D$850,4,FALSE),0)</f>
        <v>217568.58000000002</v>
      </c>
      <c r="F459" s="31">
        <f t="shared" si="16"/>
        <v>200331.94</v>
      </c>
      <c r="G459" s="32">
        <f t="shared" si="17"/>
        <v>11.622447298313361</v>
      </c>
    </row>
    <row r="460" spans="2:7" hidden="1" outlineLevel="1" x14ac:dyDescent="0.25">
      <c r="B460" s="24">
        <f>IF('GASTOS 2015'!B420=3,'GASTOS 2015'!A420,0)</f>
        <v>315037</v>
      </c>
      <c r="C460" s="25" t="str">
        <f>VLOOKUP(B460,'GASTOS 2015'!$A$9:$D$850,3,FALSE)</f>
        <v xml:space="preserve">YOTOCO                                            </v>
      </c>
      <c r="D460" s="46">
        <f>IFERROR(VLOOKUP(B460,'GASTOS 2014'!$A$9:$E$818,4,FALSE),0)</f>
        <v>576360</v>
      </c>
      <c r="E460" s="46">
        <f>IFERROR(VLOOKUP(B460,'GASTOS 2015'!$A$9:$D$850,4,FALSE),0)</f>
        <v>216710</v>
      </c>
      <c r="F460" s="46">
        <f t="shared" si="16"/>
        <v>-359650</v>
      </c>
      <c r="G460" s="47">
        <f t="shared" si="17"/>
        <v>-0.62400235963633843</v>
      </c>
    </row>
    <row r="461" spans="2:7" hidden="1" outlineLevel="1" x14ac:dyDescent="0.25">
      <c r="B461" s="29">
        <f>IF('GASTOS 2015'!B421=3,'GASTOS 2015'!A421,0)</f>
        <v>317056</v>
      </c>
      <c r="C461" s="30" t="str">
        <f>VLOOKUP(B461,'GASTOS 2015'!$A$9:$D$850,3,FALSE)</f>
        <v xml:space="preserve">TUQUERREZ                                         </v>
      </c>
      <c r="D461" s="31">
        <f>IFERROR(VLOOKUP(B461,'GASTOS 2014'!$A$9:$E$818,4,FALSE),0)</f>
        <v>387814.92</v>
      </c>
      <c r="E461" s="31">
        <f>IFERROR(VLOOKUP(B461,'GASTOS 2015'!$A$9:$D$850,4,FALSE),0)</f>
        <v>216627</v>
      </c>
      <c r="F461" s="31">
        <f t="shared" si="16"/>
        <v>-171187.91999999998</v>
      </c>
      <c r="G461" s="32">
        <f t="shared" si="17"/>
        <v>-0.44141653962152871</v>
      </c>
    </row>
    <row r="462" spans="2:7" hidden="1" outlineLevel="1" x14ac:dyDescent="0.25">
      <c r="B462" s="24">
        <f>IF('GASTOS 2015'!B422=3,'GASTOS 2015'!A422,0)</f>
        <v>317045</v>
      </c>
      <c r="C462" s="25" t="str">
        <f>VLOOKUP(B462,'GASTOS 2015'!$A$9:$D$850,3,FALSE)</f>
        <v xml:space="preserve">SAMANIEGO                                         </v>
      </c>
      <c r="D462" s="46">
        <f>IFERROR(VLOOKUP(B462,'GASTOS 2014'!$A$9:$E$818,4,FALSE),0)</f>
        <v>266304.04000000004</v>
      </c>
      <c r="E462" s="46">
        <f>IFERROR(VLOOKUP(B462,'GASTOS 2015'!$A$9:$D$850,4,FALSE),0)</f>
        <v>205446.39999999999</v>
      </c>
      <c r="F462" s="46">
        <f t="shared" si="16"/>
        <v>-60857.640000000043</v>
      </c>
      <c r="G462" s="47">
        <f t="shared" si="17"/>
        <v>-0.22852691232172084</v>
      </c>
    </row>
    <row r="463" spans="2:7" hidden="1" outlineLevel="1" x14ac:dyDescent="0.25">
      <c r="B463" s="29">
        <f>IF('GASTOS 2015'!B423=3,'GASTOS 2015'!A423,0)</f>
        <v>315008</v>
      </c>
      <c r="C463" s="30" t="str">
        <f>VLOOKUP(B463,'GASTOS 2015'!$A$9:$D$850,3,FALSE)</f>
        <v xml:space="preserve">BUGA LA GRANDE                                    </v>
      </c>
      <c r="D463" s="31">
        <f>IFERROR(VLOOKUP(B463,'GASTOS 2014'!$A$9:$E$818,4,FALSE),0)</f>
        <v>235358</v>
      </c>
      <c r="E463" s="31">
        <f>IFERROR(VLOOKUP(B463,'GASTOS 2015'!$A$9:$D$850,4,FALSE),0)</f>
        <v>205310</v>
      </c>
      <c r="F463" s="31">
        <f t="shared" si="16"/>
        <v>-30048</v>
      </c>
      <c r="G463" s="32">
        <f t="shared" si="17"/>
        <v>-0.12766933777479417</v>
      </c>
    </row>
    <row r="464" spans="2:7" hidden="1" outlineLevel="1" x14ac:dyDescent="0.25">
      <c r="B464" s="24">
        <f>IF('GASTOS 2015'!B424=3,'GASTOS 2015'!A424,0)</f>
        <v>314004</v>
      </c>
      <c r="C464" s="25" t="str">
        <f>VLOOKUP(B464,'GASTOS 2015'!$A$9:$D$850,3,FALSE)</f>
        <v xml:space="preserve">CALARCA                                           </v>
      </c>
      <c r="D464" s="46">
        <f>IFERROR(VLOOKUP(B464,'GASTOS 2014'!$A$9:$E$818,4,FALSE),0)</f>
        <v>314238.82</v>
      </c>
      <c r="E464" s="46">
        <f>IFERROR(VLOOKUP(B464,'GASTOS 2015'!$A$9:$D$850,4,FALSE),0)</f>
        <v>204621.61</v>
      </c>
      <c r="F464" s="46">
        <f t="shared" si="16"/>
        <v>-109617.21000000002</v>
      </c>
      <c r="G464" s="47">
        <f t="shared" si="17"/>
        <v>-0.34883408103429114</v>
      </c>
    </row>
    <row r="465" spans="2:7" hidden="1" outlineLevel="1" x14ac:dyDescent="0.25">
      <c r="B465" s="29">
        <f>IF('GASTOS 2015'!B425=3,'GASTOS 2015'!A425,0)</f>
        <v>316026</v>
      </c>
      <c r="C465" s="30" t="str">
        <f>VLOOKUP(B465,'GASTOS 2015'!$A$9:$D$850,3,FALSE)</f>
        <v xml:space="preserve">PIENDAMO                                          </v>
      </c>
      <c r="D465" s="31">
        <f>IFERROR(VLOOKUP(B465,'GASTOS 2014'!$A$9:$E$818,4,FALSE),0)</f>
        <v>242497.99</v>
      </c>
      <c r="E465" s="31">
        <f>IFERROR(VLOOKUP(B465,'GASTOS 2015'!$A$9:$D$850,4,FALSE),0)</f>
        <v>203646.57</v>
      </c>
      <c r="F465" s="31">
        <f t="shared" si="16"/>
        <v>-38851.419999999984</v>
      </c>
      <c r="G465" s="32">
        <f t="shared" si="17"/>
        <v>-0.16021336919122497</v>
      </c>
    </row>
    <row r="466" spans="2:7" hidden="1" outlineLevel="1" x14ac:dyDescent="0.25">
      <c r="B466" s="24">
        <f>IF('GASTOS 2015'!B426=3,'GASTOS 2015'!A426,0)</f>
        <v>314010</v>
      </c>
      <c r="C466" s="25" t="str">
        <f>VLOOKUP(B466,'GASTOS 2015'!$A$9:$D$850,3,FALSE)</f>
        <v xml:space="preserve">MONTENEGRO                                        </v>
      </c>
      <c r="D466" s="46">
        <f>IFERROR(VLOOKUP(B466,'GASTOS 2014'!$A$9:$E$818,4,FALSE),0)</f>
        <v>949481</v>
      </c>
      <c r="E466" s="46">
        <f>IFERROR(VLOOKUP(B466,'GASTOS 2015'!$A$9:$D$850,4,FALSE),0)</f>
        <v>201405</v>
      </c>
      <c r="F466" s="46">
        <f t="shared" si="16"/>
        <v>-748076</v>
      </c>
      <c r="G466" s="47">
        <f t="shared" si="17"/>
        <v>-0.78787885170951288</v>
      </c>
    </row>
    <row r="467" spans="2:7" hidden="1" outlineLevel="1" x14ac:dyDescent="0.25">
      <c r="B467" s="29">
        <f>IF('GASTOS 2015'!B427=3,'GASTOS 2015'!A427,0)</f>
        <v>312005</v>
      </c>
      <c r="C467" s="30" t="str">
        <f>VLOOKUP(B467,'GASTOS 2015'!$A$9:$D$850,3,FALSE)</f>
        <v xml:space="preserve">DOS QUEBRADAS                                     </v>
      </c>
      <c r="D467" s="31">
        <f>IFERROR(VLOOKUP(B467,'GASTOS 2014'!$A$9:$E$818,4,FALSE),0)</f>
        <v>0</v>
      </c>
      <c r="E467" s="31">
        <f>IFERROR(VLOOKUP(B467,'GASTOS 2015'!$A$9:$D$850,4,FALSE),0)</f>
        <v>186444</v>
      </c>
      <c r="F467" s="31">
        <f t="shared" si="16"/>
        <v>186444</v>
      </c>
      <c r="G467" s="32">
        <f t="shared" si="17"/>
        <v>1</v>
      </c>
    </row>
    <row r="468" spans="2:7" hidden="1" outlineLevel="1" x14ac:dyDescent="0.25">
      <c r="B468" s="24">
        <f>IF('GASTOS 2015'!B428=3,'GASTOS 2015'!A428,0)</f>
        <v>314008</v>
      </c>
      <c r="C468" s="25" t="str">
        <f>VLOOKUP(B468,'GASTOS 2015'!$A$9:$D$850,3,FALSE)</f>
        <v xml:space="preserve">FILANDIA                                          </v>
      </c>
      <c r="D468" s="46">
        <f>IFERROR(VLOOKUP(B468,'GASTOS 2014'!$A$9:$E$818,4,FALSE),0)</f>
        <v>418565.74</v>
      </c>
      <c r="E468" s="46">
        <f>IFERROR(VLOOKUP(B468,'GASTOS 2015'!$A$9:$D$850,4,FALSE),0)</f>
        <v>176892.16</v>
      </c>
      <c r="F468" s="46">
        <f t="shared" si="16"/>
        <v>-241673.58</v>
      </c>
      <c r="G468" s="47">
        <f t="shared" si="17"/>
        <v>-0.57738500050195218</v>
      </c>
    </row>
    <row r="469" spans="2:7" hidden="1" outlineLevel="1" x14ac:dyDescent="0.25">
      <c r="B469" s="29">
        <f>IF('GASTOS 2015'!B429=3,'GASTOS 2015'!A429,0)</f>
        <v>313028</v>
      </c>
      <c r="C469" s="30" t="str">
        <f>VLOOKUP(B469,'GASTOS 2015'!$A$9:$D$850,3,FALSE)</f>
        <v xml:space="preserve">VITERBO                                           </v>
      </c>
      <c r="D469" s="31">
        <f>IFERROR(VLOOKUP(B469,'GASTOS 2014'!$A$9:$E$818,4,FALSE),0)</f>
        <v>19660.25</v>
      </c>
      <c r="E469" s="31">
        <f>IFERROR(VLOOKUP(B469,'GASTOS 2015'!$A$9:$D$850,4,FALSE),0)</f>
        <v>176778.93</v>
      </c>
      <c r="F469" s="31">
        <f t="shared" si="16"/>
        <v>157118.68</v>
      </c>
      <c r="G469" s="32">
        <f t="shared" si="17"/>
        <v>7.991692882847369</v>
      </c>
    </row>
    <row r="470" spans="2:7" hidden="1" outlineLevel="1" x14ac:dyDescent="0.25">
      <c r="B470" s="24">
        <f>IF('GASTOS 2015'!B430=3,'GASTOS 2015'!A430,0)</f>
        <v>315033</v>
      </c>
      <c r="C470" s="25" t="str">
        <f>VLOOKUP(B470,'GASTOS 2015'!$A$9:$D$850,3,FALSE)</f>
        <v xml:space="preserve">TRUJILLO                                          </v>
      </c>
      <c r="D470" s="46">
        <f>IFERROR(VLOOKUP(B470,'GASTOS 2014'!$A$9:$E$818,4,FALSE),0)</f>
        <v>101501.16</v>
      </c>
      <c r="E470" s="46">
        <f>IFERROR(VLOOKUP(B470,'GASTOS 2015'!$A$9:$D$850,4,FALSE),0)</f>
        <v>174234.22</v>
      </c>
      <c r="F470" s="46">
        <f t="shared" si="16"/>
        <v>72733.06</v>
      </c>
      <c r="G470" s="47">
        <f t="shared" si="17"/>
        <v>0.71657368250766784</v>
      </c>
    </row>
    <row r="471" spans="2:7" hidden="1" outlineLevel="1" x14ac:dyDescent="0.25">
      <c r="B471" s="29">
        <f>IF('GASTOS 2015'!B431=3,'GASTOS 2015'!A431,0)</f>
        <v>315054</v>
      </c>
      <c r="C471" s="30" t="str">
        <f>VLOOKUP(B471,'GASTOS 2015'!$A$9:$D$850,3,FALSE)</f>
        <v xml:space="preserve">ALCALA                                            </v>
      </c>
      <c r="D471" s="31">
        <f>IFERROR(VLOOKUP(B471,'GASTOS 2014'!$A$9:$E$818,4,FALSE),0)</f>
        <v>245928.91999999998</v>
      </c>
      <c r="E471" s="31">
        <f>IFERROR(VLOOKUP(B471,'GASTOS 2015'!$A$9:$D$850,4,FALSE),0)</f>
        <v>173640.87</v>
      </c>
      <c r="F471" s="31">
        <f t="shared" si="16"/>
        <v>-72288.049999999988</v>
      </c>
      <c r="G471" s="32">
        <f t="shared" si="17"/>
        <v>-0.29393879337167828</v>
      </c>
    </row>
    <row r="472" spans="2:7" hidden="1" outlineLevel="1" x14ac:dyDescent="0.25">
      <c r="B472" s="24">
        <f>IF('GASTOS 2015'!B432=3,'GASTOS 2015'!A432,0)</f>
        <v>315032</v>
      </c>
      <c r="C472" s="25" t="str">
        <f>VLOOKUP(B472,'GASTOS 2015'!$A$9:$D$850,3,FALSE)</f>
        <v xml:space="preserve">TORO                                              </v>
      </c>
      <c r="D472" s="46">
        <f>IFERROR(VLOOKUP(B472,'GASTOS 2014'!$A$9:$E$818,4,FALSE),0)</f>
        <v>165723.84</v>
      </c>
      <c r="E472" s="46">
        <f>IFERROR(VLOOKUP(B472,'GASTOS 2015'!$A$9:$D$850,4,FALSE),0)</f>
        <v>173069.61</v>
      </c>
      <c r="F472" s="46">
        <f t="shared" si="16"/>
        <v>7345.7699999999895</v>
      </c>
      <c r="G472" s="47">
        <f t="shared" si="17"/>
        <v>4.43253668271264E-2</v>
      </c>
    </row>
    <row r="473" spans="2:7" hidden="1" outlineLevel="1" x14ac:dyDescent="0.25">
      <c r="B473" s="29">
        <f>IF('GASTOS 2015'!B433=3,'GASTOS 2015'!A433,0)</f>
        <v>314009</v>
      </c>
      <c r="C473" s="30" t="str">
        <f>VLOOKUP(B473,'GASTOS 2015'!$A$9:$D$850,3,FALSE)</f>
        <v xml:space="preserve">GENOVA                                            </v>
      </c>
      <c r="D473" s="31">
        <f>IFERROR(VLOOKUP(B473,'GASTOS 2014'!$A$9:$E$818,4,FALSE),0)</f>
        <v>318348</v>
      </c>
      <c r="E473" s="31">
        <f>IFERROR(VLOOKUP(B473,'GASTOS 2015'!$A$9:$D$850,4,FALSE),0)</f>
        <v>170390</v>
      </c>
      <c r="F473" s="31">
        <f t="shared" si="16"/>
        <v>-147958</v>
      </c>
      <c r="G473" s="32">
        <f t="shared" si="17"/>
        <v>-0.46476811539573049</v>
      </c>
    </row>
    <row r="474" spans="2:7" hidden="1" outlineLevel="1" x14ac:dyDescent="0.25">
      <c r="B474" s="24">
        <f>IF('GASTOS 2015'!B434=3,'GASTOS 2015'!A434,0)</f>
        <v>313024</v>
      </c>
      <c r="C474" s="25" t="str">
        <f>VLOOKUP(B474,'GASTOS 2015'!$A$9:$D$850,3,FALSE)</f>
        <v xml:space="preserve">SAN JOSE DE RISARALDA                             </v>
      </c>
      <c r="D474" s="46">
        <f>IFERROR(VLOOKUP(B474,'GASTOS 2014'!$A$9:$E$818,4,FALSE),0)</f>
        <v>56522.35</v>
      </c>
      <c r="E474" s="46">
        <f>IFERROR(VLOOKUP(B474,'GASTOS 2015'!$A$9:$D$850,4,FALSE),0)</f>
        <v>168291.06</v>
      </c>
      <c r="F474" s="46">
        <f t="shared" si="16"/>
        <v>111768.70999999999</v>
      </c>
      <c r="G474" s="47">
        <f t="shared" si="17"/>
        <v>1.977425036290954</v>
      </c>
    </row>
    <row r="475" spans="2:7" hidden="1" outlineLevel="1" x14ac:dyDescent="0.25">
      <c r="B475" s="29">
        <f>IF('GASTOS 2015'!B435=3,'GASTOS 2015'!A435,0)</f>
        <v>315016</v>
      </c>
      <c r="C475" s="30" t="str">
        <f>VLOOKUP(B475,'GASTOS 2015'!$A$9:$D$850,3,FALSE)</f>
        <v xml:space="preserve">EL CAIRO                                          </v>
      </c>
      <c r="D475" s="31">
        <f>IFERROR(VLOOKUP(B475,'GASTOS 2014'!$A$9:$E$818,4,FALSE),0)</f>
        <v>198960</v>
      </c>
      <c r="E475" s="31">
        <f>IFERROR(VLOOKUP(B475,'GASTOS 2015'!$A$9:$D$850,4,FALSE),0)</f>
        <v>168125</v>
      </c>
      <c r="F475" s="31">
        <f t="shared" si="16"/>
        <v>-30835</v>
      </c>
      <c r="G475" s="32">
        <f t="shared" si="17"/>
        <v>-0.15498090068355452</v>
      </c>
    </row>
    <row r="476" spans="2:7" hidden="1" outlineLevel="1" x14ac:dyDescent="0.25">
      <c r="B476" s="24">
        <f>IF('GASTOS 2015'!B436=3,'GASTOS 2015'!A436,0)</f>
        <v>315014</v>
      </c>
      <c r="C476" s="25" t="str">
        <f>VLOOKUP(B476,'GASTOS 2015'!$A$9:$D$850,3,FALSE)</f>
        <v xml:space="preserve">DARIEN                                            </v>
      </c>
      <c r="D476" s="46">
        <f>IFERROR(VLOOKUP(B476,'GASTOS 2014'!$A$9:$E$818,4,FALSE),0)</f>
        <v>42275.14</v>
      </c>
      <c r="E476" s="46">
        <f>IFERROR(VLOOKUP(B476,'GASTOS 2015'!$A$9:$D$850,4,FALSE),0)</f>
        <v>165541.37</v>
      </c>
      <c r="F476" s="46">
        <f t="shared" si="16"/>
        <v>123266.23</v>
      </c>
      <c r="G476" s="47">
        <f t="shared" si="17"/>
        <v>2.9158089127558182</v>
      </c>
    </row>
    <row r="477" spans="2:7" hidden="1" outlineLevel="1" x14ac:dyDescent="0.25">
      <c r="B477" s="29">
        <f>IF('GASTOS 2015'!B437=3,'GASTOS 2015'!A437,0)</f>
        <v>313011</v>
      </c>
      <c r="C477" s="30" t="str">
        <f>VLOOKUP(B477,'GASTOS 2015'!$A$9:$D$850,3,FALSE)</f>
        <v xml:space="preserve">LA MERCED                                         </v>
      </c>
      <c r="D477" s="31">
        <f>IFERROR(VLOOKUP(B477,'GASTOS 2014'!$A$9:$E$818,4,FALSE),0)</f>
        <v>172622.44</v>
      </c>
      <c r="E477" s="31">
        <f>IFERROR(VLOOKUP(B477,'GASTOS 2015'!$A$9:$D$850,4,FALSE),0)</f>
        <v>165405.10999999999</v>
      </c>
      <c r="F477" s="31">
        <f t="shared" si="16"/>
        <v>-7217.3300000000163</v>
      </c>
      <c r="G477" s="32">
        <f t="shared" si="17"/>
        <v>-4.1809917644542671E-2</v>
      </c>
    </row>
    <row r="478" spans="2:7" hidden="1" outlineLevel="1" x14ac:dyDescent="0.25">
      <c r="B478" s="24">
        <f>IF('GASTOS 2015'!B438=3,'GASTOS 2015'!A438,0)</f>
        <v>315005</v>
      </c>
      <c r="C478" s="25" t="str">
        <f>VLOOKUP(B478,'GASTOS 2015'!$A$9:$D$850,3,FALSE)</f>
        <v xml:space="preserve">BOLIVAR                                           </v>
      </c>
      <c r="D478" s="46">
        <f>IFERROR(VLOOKUP(B478,'GASTOS 2014'!$A$9:$E$818,4,FALSE),0)</f>
        <v>97819.92</v>
      </c>
      <c r="E478" s="46">
        <f>IFERROR(VLOOKUP(B478,'GASTOS 2015'!$A$9:$D$850,4,FALSE),0)</f>
        <v>158543.91</v>
      </c>
      <c r="F478" s="46">
        <f t="shared" si="16"/>
        <v>60723.990000000005</v>
      </c>
      <c r="G478" s="47">
        <f t="shared" si="17"/>
        <v>0.62077325354590362</v>
      </c>
    </row>
    <row r="479" spans="2:7" hidden="1" outlineLevel="1" x14ac:dyDescent="0.25">
      <c r="B479" s="29">
        <f>IF('GASTOS 2015'!B439=3,'GASTOS 2015'!A439,0)</f>
        <v>317030</v>
      </c>
      <c r="C479" s="30" t="str">
        <f>VLOOKUP(B479,'GASTOS 2015'!$A$9:$D$850,3,FALSE)</f>
        <v xml:space="preserve">LA UNION                                          </v>
      </c>
      <c r="D479" s="31">
        <f>IFERROR(VLOOKUP(B479,'GASTOS 2014'!$A$9:$E$818,4,FALSE),0)</f>
        <v>270912.62</v>
      </c>
      <c r="E479" s="31">
        <f>IFERROR(VLOOKUP(B479,'GASTOS 2015'!$A$9:$D$850,4,FALSE),0)</f>
        <v>156428.29</v>
      </c>
      <c r="F479" s="31">
        <f t="shared" si="16"/>
        <v>-114484.32999999999</v>
      </c>
      <c r="G479" s="32">
        <f t="shared" si="17"/>
        <v>-0.42258765944532217</v>
      </c>
    </row>
    <row r="480" spans="2:7" hidden="1" outlineLevel="1" x14ac:dyDescent="0.25">
      <c r="B480" s="24">
        <f>IF('GASTOS 2015'!B440=3,'GASTOS 2015'!A440,0)</f>
        <v>313025</v>
      </c>
      <c r="C480" s="25" t="str">
        <f>VLOOKUP(B480,'GASTOS 2015'!$A$9:$D$850,3,FALSE)</f>
        <v xml:space="preserve">SUPIA                                             </v>
      </c>
      <c r="D480" s="46">
        <f>IFERROR(VLOOKUP(B480,'GASTOS 2014'!$A$9:$E$818,4,FALSE),0)</f>
        <v>378360</v>
      </c>
      <c r="E480" s="46">
        <f>IFERROR(VLOOKUP(B480,'GASTOS 2015'!$A$9:$D$850,4,FALSE),0)</f>
        <v>150578</v>
      </c>
      <c r="F480" s="46">
        <f t="shared" si="16"/>
        <v>-227782</v>
      </c>
      <c r="G480" s="47">
        <f t="shared" si="17"/>
        <v>-0.60202452690559261</v>
      </c>
    </row>
    <row r="481" spans="2:7" hidden="1" outlineLevel="1" x14ac:dyDescent="0.25">
      <c r="B481" s="29">
        <f>IF('GASTOS 2015'!B441=3,'GASTOS 2015'!A441,0)</f>
        <v>317053</v>
      </c>
      <c r="C481" s="30" t="str">
        <f>VLOOKUP(B481,'GASTOS 2015'!$A$9:$D$850,3,FALSE)</f>
        <v xml:space="preserve">TAMINANGO                                         </v>
      </c>
      <c r="D481" s="31">
        <f>IFERROR(VLOOKUP(B481,'GASTOS 2014'!$A$9:$E$818,4,FALSE),0)</f>
        <v>293377.61</v>
      </c>
      <c r="E481" s="31">
        <f>IFERROR(VLOOKUP(B481,'GASTOS 2015'!$A$9:$D$850,4,FALSE),0)</f>
        <v>148186.41</v>
      </c>
      <c r="F481" s="31">
        <f t="shared" si="16"/>
        <v>-145191.19999999998</v>
      </c>
      <c r="G481" s="32">
        <f t="shared" si="17"/>
        <v>-0.49489529892891282</v>
      </c>
    </row>
    <row r="482" spans="2:7" hidden="1" outlineLevel="1" x14ac:dyDescent="0.25">
      <c r="B482" s="24">
        <f>IF('GASTOS 2015'!B442=3,'GASTOS 2015'!A442,0)</f>
        <v>313006</v>
      </c>
      <c r="C482" s="25" t="str">
        <f>VLOOKUP(B482,'GASTOS 2015'!$A$9:$D$850,3,FALSE)</f>
        <v xml:space="preserve">BELARCAZAR                                        </v>
      </c>
      <c r="D482" s="46">
        <f>IFERROR(VLOOKUP(B482,'GASTOS 2014'!$A$9:$E$818,4,FALSE),0)</f>
        <v>193009.9</v>
      </c>
      <c r="E482" s="46">
        <f>IFERROR(VLOOKUP(B482,'GASTOS 2015'!$A$9:$D$850,4,FALSE),0)</f>
        <v>145057.35</v>
      </c>
      <c r="F482" s="46">
        <f t="shared" si="16"/>
        <v>-47952.549999999988</v>
      </c>
      <c r="G482" s="47">
        <f t="shared" si="17"/>
        <v>-0.24844606416562043</v>
      </c>
    </row>
    <row r="483" spans="2:7" hidden="1" outlineLevel="1" x14ac:dyDescent="0.25">
      <c r="B483" s="29">
        <f>IF('GASTOS 2015'!B443=3,'GASTOS 2015'!A443,0)</f>
        <v>317007</v>
      </c>
      <c r="C483" s="30" t="str">
        <f>VLOOKUP(B483,'GASTOS 2015'!$A$9:$D$850,3,FALSE)</f>
        <v xml:space="preserve">BUESACO                                           </v>
      </c>
      <c r="D483" s="31">
        <f>IFERROR(VLOOKUP(B483,'GASTOS 2014'!$A$9:$E$818,4,FALSE),0)</f>
        <v>133192.16</v>
      </c>
      <c r="E483" s="31">
        <f>IFERROR(VLOOKUP(B483,'GASTOS 2015'!$A$9:$D$850,4,FALSE),0)</f>
        <v>144290.9</v>
      </c>
      <c r="F483" s="31">
        <f t="shared" si="16"/>
        <v>11098.739999999991</v>
      </c>
      <c r="G483" s="32">
        <f t="shared" si="17"/>
        <v>8.3328778510687096E-2</v>
      </c>
    </row>
    <row r="484" spans="2:7" hidden="1" outlineLevel="1" x14ac:dyDescent="0.25">
      <c r="B484" s="24">
        <f>IF('GASTOS 2015'!B444=3,'GASTOS 2015'!A444,0)</f>
        <v>315003</v>
      </c>
      <c r="C484" s="25" t="str">
        <f>VLOOKUP(B484,'GASTOS 2015'!$A$9:$D$850,3,FALSE)</f>
        <v xml:space="preserve">ANDALUCIA                                         </v>
      </c>
      <c r="D484" s="46">
        <f>IFERROR(VLOOKUP(B484,'GASTOS 2014'!$A$9:$E$818,4,FALSE),0)</f>
        <v>116850</v>
      </c>
      <c r="E484" s="46">
        <f>IFERROR(VLOOKUP(B484,'GASTOS 2015'!$A$9:$D$850,4,FALSE),0)</f>
        <v>143209</v>
      </c>
      <c r="F484" s="46">
        <f t="shared" si="16"/>
        <v>26359</v>
      </c>
      <c r="G484" s="47">
        <f t="shared" si="17"/>
        <v>0.22557980316645265</v>
      </c>
    </row>
    <row r="485" spans="2:7" hidden="1" outlineLevel="1" x14ac:dyDescent="0.25">
      <c r="B485" s="29">
        <f>IF('GASTOS 2015'!B445=3,'GASTOS 2015'!A445,0)</f>
        <v>314015</v>
      </c>
      <c r="C485" s="30" t="str">
        <f>VLOOKUP(B485,'GASTOS 2015'!$A$9:$D$850,3,FALSE)</f>
        <v xml:space="preserve">TEBAIDA                                           </v>
      </c>
      <c r="D485" s="31">
        <f>IFERROR(VLOOKUP(B485,'GASTOS 2014'!$A$9:$E$818,4,FALSE),0)</f>
        <v>1010239.49</v>
      </c>
      <c r="E485" s="31">
        <f>IFERROR(VLOOKUP(B485,'GASTOS 2015'!$A$9:$D$850,4,FALSE),0)</f>
        <v>141356.12</v>
      </c>
      <c r="F485" s="31">
        <f t="shared" si="16"/>
        <v>-868883.37</v>
      </c>
      <c r="G485" s="32">
        <f t="shared" si="17"/>
        <v>-0.8600766240092238</v>
      </c>
    </row>
    <row r="486" spans="2:7" hidden="1" outlineLevel="1" x14ac:dyDescent="0.25">
      <c r="B486" s="24">
        <f>IF('GASTOS 2015'!B446=3,'GASTOS 2015'!A446,0)</f>
        <v>313018</v>
      </c>
      <c r="C486" s="25" t="str">
        <f>VLOOKUP(B486,'GASTOS 2015'!$A$9:$D$850,3,FALSE)</f>
        <v xml:space="preserve">PALESTINA                                         </v>
      </c>
      <c r="D486" s="46">
        <f>IFERROR(VLOOKUP(B486,'GASTOS 2014'!$A$9:$E$818,4,FALSE),0)</f>
        <v>203356.29</v>
      </c>
      <c r="E486" s="46">
        <f>IFERROR(VLOOKUP(B486,'GASTOS 2015'!$A$9:$D$850,4,FALSE),0)</f>
        <v>140015.85</v>
      </c>
      <c r="F486" s="46">
        <f t="shared" si="16"/>
        <v>-63340.44</v>
      </c>
      <c r="G486" s="47">
        <f t="shared" si="17"/>
        <v>-0.31147519459565276</v>
      </c>
    </row>
    <row r="487" spans="2:7" hidden="1" outlineLevel="1" x14ac:dyDescent="0.25">
      <c r="B487" s="29">
        <f>IF('GASTOS 2015'!B447=3,'GASTOS 2015'!A447,0)</f>
        <v>315055</v>
      </c>
      <c r="C487" s="30" t="str">
        <f>VLOOKUP(B487,'GASTOS 2015'!$A$9:$D$850,3,FALSE)</f>
        <v xml:space="preserve">ULLOA                                             </v>
      </c>
      <c r="D487" s="31">
        <f>IFERROR(VLOOKUP(B487,'GASTOS 2014'!$A$9:$E$818,4,FALSE),0)</f>
        <v>106605.74</v>
      </c>
      <c r="E487" s="31">
        <f>IFERROR(VLOOKUP(B487,'GASTOS 2015'!$A$9:$D$850,4,FALSE),0)</f>
        <v>139371.18</v>
      </c>
      <c r="F487" s="31">
        <f t="shared" si="16"/>
        <v>32765.439999999988</v>
      </c>
      <c r="G487" s="32">
        <f t="shared" si="17"/>
        <v>0.30735155536653069</v>
      </c>
    </row>
    <row r="488" spans="2:7" hidden="1" outlineLevel="1" x14ac:dyDescent="0.25">
      <c r="B488" s="24">
        <f>IF('GASTOS 2015'!B448=3,'GASTOS 2015'!A448,0)</f>
        <v>314013</v>
      </c>
      <c r="C488" s="25" t="str">
        <f>VLOOKUP(B488,'GASTOS 2015'!$A$9:$D$850,3,FALSE)</f>
        <v xml:space="preserve">QUIMBAYA                                          </v>
      </c>
      <c r="D488" s="46">
        <f>IFERROR(VLOOKUP(B488,'GASTOS 2014'!$A$9:$E$818,4,FALSE),0)</f>
        <v>412586.74</v>
      </c>
      <c r="E488" s="46">
        <f>IFERROR(VLOOKUP(B488,'GASTOS 2015'!$A$9:$D$850,4,FALSE),0)</f>
        <v>139188.22999999998</v>
      </c>
      <c r="F488" s="46">
        <f t="shared" si="16"/>
        <v>-273398.51</v>
      </c>
      <c r="G488" s="47">
        <f t="shared" si="17"/>
        <v>-0.66264492649472939</v>
      </c>
    </row>
    <row r="489" spans="2:7" hidden="1" outlineLevel="1" x14ac:dyDescent="0.25">
      <c r="B489" s="29">
        <f>IF('GASTOS 2015'!B449=3,'GASTOS 2015'!A449,0)</f>
        <v>313022</v>
      </c>
      <c r="C489" s="30" t="str">
        <f>VLOOKUP(B489,'GASTOS 2015'!$A$9:$D$850,3,FALSE)</f>
        <v xml:space="preserve">SALAMINA                                          </v>
      </c>
      <c r="D489" s="31">
        <f>IFERROR(VLOOKUP(B489,'GASTOS 2014'!$A$9:$E$818,4,FALSE),0)</f>
        <v>87125</v>
      </c>
      <c r="E489" s="31">
        <f>IFERROR(VLOOKUP(B489,'GASTOS 2015'!$A$9:$D$850,4,FALSE),0)</f>
        <v>137914.76</v>
      </c>
      <c r="F489" s="31">
        <f t="shared" si="16"/>
        <v>50789.760000000009</v>
      </c>
      <c r="G489" s="32">
        <f t="shared" si="17"/>
        <v>0.58295276901004311</v>
      </c>
    </row>
    <row r="490" spans="2:7" hidden="1" outlineLevel="1" x14ac:dyDescent="0.25">
      <c r="B490" s="24">
        <f>IF('GASTOS 2015'!B450=3,'GASTOS 2015'!A450,0)</f>
        <v>314014</v>
      </c>
      <c r="C490" s="25" t="str">
        <f>VLOOKUP(B490,'GASTOS 2015'!$A$9:$D$850,3,FALSE)</f>
        <v xml:space="preserve">SALENTO                                           </v>
      </c>
      <c r="D490" s="46">
        <f>IFERROR(VLOOKUP(B490,'GASTOS 2014'!$A$9:$E$818,4,FALSE),0)</f>
        <v>79014.820000000007</v>
      </c>
      <c r="E490" s="46">
        <f>IFERROR(VLOOKUP(B490,'GASTOS 2015'!$A$9:$D$850,4,FALSE),0)</f>
        <v>137079.74</v>
      </c>
      <c r="F490" s="46">
        <f t="shared" si="16"/>
        <v>58064.919999999984</v>
      </c>
      <c r="G490" s="47">
        <f t="shared" si="17"/>
        <v>0.73486113111439066</v>
      </c>
    </row>
    <row r="491" spans="2:7" hidden="1" outlineLevel="1" x14ac:dyDescent="0.25">
      <c r="B491" s="29">
        <f>IF('GASTOS 2015'!B451=3,'GASTOS 2015'!A451,0)</f>
        <v>313014</v>
      </c>
      <c r="C491" s="30" t="str">
        <f>VLOOKUP(B491,'GASTOS 2015'!$A$9:$D$850,3,FALSE)</f>
        <v xml:space="preserve">MARQUETALIA                                       </v>
      </c>
      <c r="D491" s="31">
        <f>IFERROR(VLOOKUP(B491,'GASTOS 2014'!$A$9:$E$818,4,FALSE),0)</f>
        <v>85541.26</v>
      </c>
      <c r="E491" s="31">
        <f>IFERROR(VLOOKUP(B491,'GASTOS 2015'!$A$9:$D$850,4,FALSE),0)</f>
        <v>131308.9</v>
      </c>
      <c r="F491" s="31">
        <f t="shared" si="16"/>
        <v>45767.64</v>
      </c>
      <c r="G491" s="32">
        <f t="shared" si="17"/>
        <v>0.53503584118354119</v>
      </c>
    </row>
    <row r="492" spans="2:7" hidden="1" outlineLevel="1" x14ac:dyDescent="0.25">
      <c r="B492" s="24">
        <f>IF('GASTOS 2015'!B452=3,'GASTOS 2015'!A452,0)</f>
        <v>317008</v>
      </c>
      <c r="C492" s="25" t="str">
        <f>VLOOKUP(B492,'GASTOS 2015'!$A$9:$D$850,3,FALSE)</f>
        <v xml:space="preserve">CHACHAGUI                                         </v>
      </c>
      <c r="D492" s="46">
        <f>IFERROR(VLOOKUP(B492,'GASTOS 2014'!$A$9:$E$818,4,FALSE),0)</f>
        <v>102000</v>
      </c>
      <c r="E492" s="46">
        <f>IFERROR(VLOOKUP(B492,'GASTOS 2015'!$A$9:$D$850,4,FALSE),0)</f>
        <v>127198</v>
      </c>
      <c r="F492" s="46">
        <f t="shared" si="16"/>
        <v>25198</v>
      </c>
      <c r="G492" s="47">
        <f t="shared" si="17"/>
        <v>0.2470392156862744</v>
      </c>
    </row>
    <row r="493" spans="2:7" hidden="1" outlineLevel="1" x14ac:dyDescent="0.25">
      <c r="B493" s="29">
        <f>IF('GASTOS 2015'!B453=3,'GASTOS 2015'!A453,0)</f>
        <v>315017</v>
      </c>
      <c r="C493" s="30" t="str">
        <f>VLOOKUP(B493,'GASTOS 2015'!$A$9:$D$850,3,FALSE)</f>
        <v xml:space="preserve">EL DOVIO                                          </v>
      </c>
      <c r="D493" s="31">
        <f>IFERROR(VLOOKUP(B493,'GASTOS 2014'!$A$9:$E$818,4,FALSE),0)</f>
        <v>65130</v>
      </c>
      <c r="E493" s="31">
        <f>IFERROR(VLOOKUP(B493,'GASTOS 2015'!$A$9:$D$850,4,FALSE),0)</f>
        <v>126832</v>
      </c>
      <c r="F493" s="31">
        <f t="shared" si="16"/>
        <v>61702</v>
      </c>
      <c r="G493" s="32">
        <f t="shared" si="17"/>
        <v>0.94736680485183489</v>
      </c>
    </row>
    <row r="494" spans="2:7" hidden="1" outlineLevel="1" x14ac:dyDescent="0.25">
      <c r="B494" s="24">
        <f>IF('GASTOS 2015'!B454=3,'GASTOS 2015'!A454,0)</f>
        <v>315015</v>
      </c>
      <c r="C494" s="25" t="str">
        <f>VLOOKUP(B494,'GASTOS 2015'!$A$9:$D$850,3,FALSE)</f>
        <v xml:space="preserve">EL AGUILA                                         </v>
      </c>
      <c r="D494" s="46">
        <f>IFERROR(VLOOKUP(B494,'GASTOS 2014'!$A$9:$E$818,4,FALSE),0)</f>
        <v>116421.65</v>
      </c>
      <c r="E494" s="46">
        <f>IFERROR(VLOOKUP(B494,'GASTOS 2015'!$A$9:$D$850,4,FALSE),0)</f>
        <v>123816.26000000001</v>
      </c>
      <c r="F494" s="46">
        <f t="shared" si="16"/>
        <v>7394.6100000000151</v>
      </c>
      <c r="G494" s="47">
        <f t="shared" si="17"/>
        <v>6.3515763605824338E-2</v>
      </c>
    </row>
    <row r="495" spans="2:7" hidden="1" outlineLevel="1" x14ac:dyDescent="0.25">
      <c r="B495" s="29">
        <f>IF('GASTOS 2015'!B455=3,'GASTOS 2015'!A455,0)</f>
        <v>317028</v>
      </c>
      <c r="C495" s="30" t="str">
        <f>VLOOKUP(B495,'GASTOS 2015'!$A$9:$D$850,3,FALSE)</f>
        <v xml:space="preserve">LA CRUZ                                           </v>
      </c>
      <c r="D495" s="31">
        <f>IFERROR(VLOOKUP(B495,'GASTOS 2014'!$A$9:$E$818,4,FALSE),0)</f>
        <v>207234.77</v>
      </c>
      <c r="E495" s="31">
        <f>IFERROR(VLOOKUP(B495,'GASTOS 2015'!$A$9:$D$850,4,FALSE),0)</f>
        <v>122313.94</v>
      </c>
      <c r="F495" s="31">
        <f t="shared" si="16"/>
        <v>-84920.829999999987</v>
      </c>
      <c r="G495" s="32">
        <f t="shared" si="17"/>
        <v>-0.40978080077971468</v>
      </c>
    </row>
    <row r="496" spans="2:7" hidden="1" outlineLevel="1" x14ac:dyDescent="0.25">
      <c r="B496" s="24">
        <f>IF('GASTOS 2015'!B456=3,'GASTOS 2015'!A456,0)</f>
        <v>316009</v>
      </c>
      <c r="C496" s="25" t="str">
        <f>VLOOKUP(B496,'GASTOS 2015'!$A$9:$D$850,3,FALSE)</f>
        <v xml:space="preserve">CALOTO                                            </v>
      </c>
      <c r="D496" s="46">
        <f>IFERROR(VLOOKUP(B496,'GASTOS 2014'!$A$9:$E$818,4,FALSE),0)</f>
        <v>57188.679999999993</v>
      </c>
      <c r="E496" s="46">
        <f>IFERROR(VLOOKUP(B496,'GASTOS 2015'!$A$9:$D$850,4,FALSE),0)</f>
        <v>119254.32</v>
      </c>
      <c r="F496" s="46">
        <f t="shared" si="16"/>
        <v>62065.640000000014</v>
      </c>
      <c r="G496" s="47">
        <f t="shared" si="17"/>
        <v>1.0852784152388204</v>
      </c>
    </row>
    <row r="497" spans="2:7" hidden="1" outlineLevel="1" x14ac:dyDescent="0.25">
      <c r="B497" s="29">
        <f>IF('GASTOS 2015'!B457=3,'GASTOS 2015'!A457,0)</f>
        <v>316011</v>
      </c>
      <c r="C497" s="30" t="str">
        <f>VLOOKUP(B497,'GASTOS 2015'!$A$9:$D$850,3,FALSE)</f>
        <v xml:space="preserve">CORINTO                                           </v>
      </c>
      <c r="D497" s="31">
        <f>IFERROR(VLOOKUP(B497,'GASTOS 2014'!$A$9:$E$818,4,FALSE),0)</f>
        <v>54656.92</v>
      </c>
      <c r="E497" s="31">
        <f>IFERROR(VLOOKUP(B497,'GASTOS 2015'!$A$9:$D$850,4,FALSE),0)</f>
        <v>116931.76999999999</v>
      </c>
      <c r="F497" s="31">
        <f t="shared" si="16"/>
        <v>62274.849999999991</v>
      </c>
      <c r="G497" s="32">
        <f t="shared" si="17"/>
        <v>1.1393772279886973</v>
      </c>
    </row>
    <row r="498" spans="2:7" hidden="1" outlineLevel="1" x14ac:dyDescent="0.25">
      <c r="B498" s="24">
        <f>IF('GASTOS 2015'!B458=3,'GASTOS 2015'!A458,0)</f>
        <v>312008</v>
      </c>
      <c r="C498" s="25" t="str">
        <f>VLOOKUP(B498,'GASTOS 2015'!$A$9:$D$850,3,FALSE)</f>
        <v xml:space="preserve">LA VIRGINIA                                       </v>
      </c>
      <c r="D498" s="46">
        <f>IFERROR(VLOOKUP(B498,'GASTOS 2014'!$A$9:$E$818,4,FALSE),0)</f>
        <v>16600</v>
      </c>
      <c r="E498" s="46">
        <f>IFERROR(VLOOKUP(B498,'GASTOS 2015'!$A$9:$D$850,4,FALSE),0)</f>
        <v>113834</v>
      </c>
      <c r="F498" s="46">
        <f t="shared" si="16"/>
        <v>97234</v>
      </c>
      <c r="G498" s="47">
        <f t="shared" si="17"/>
        <v>5.8574698795180726</v>
      </c>
    </row>
    <row r="499" spans="2:7" hidden="1" outlineLevel="1" x14ac:dyDescent="0.25">
      <c r="B499" s="29">
        <f>IF('GASTOS 2015'!B459=3,'GASTOS 2015'!A459,0)</f>
        <v>315025</v>
      </c>
      <c r="C499" s="30" t="str">
        <f>VLOOKUP(B499,'GASTOS 2015'!$A$9:$D$850,3,FALSE)</f>
        <v xml:space="preserve">OBANDO                                            </v>
      </c>
      <c r="D499" s="31">
        <f>IFERROR(VLOOKUP(B499,'GASTOS 2014'!$A$9:$E$818,4,FALSE),0)</f>
        <v>49500</v>
      </c>
      <c r="E499" s="31">
        <f>IFERROR(VLOOKUP(B499,'GASTOS 2015'!$A$9:$D$850,4,FALSE),0)</f>
        <v>113531</v>
      </c>
      <c r="F499" s="31">
        <f t="shared" ref="F499:F562" si="18">E499-D499</f>
        <v>64031</v>
      </c>
      <c r="G499" s="32">
        <f t="shared" ref="G499:G562" si="19">IF(AND(D499=0,E499&gt;0),100%,IFERROR(E499/D499-1,0%))</f>
        <v>1.2935555555555553</v>
      </c>
    </row>
    <row r="500" spans="2:7" hidden="1" outlineLevel="1" x14ac:dyDescent="0.25">
      <c r="B500" s="24">
        <f>IF('GASTOS 2015'!B460=3,'GASTOS 2015'!A460,0)</f>
        <v>315029</v>
      </c>
      <c r="C500" s="25" t="str">
        <f>VLOOKUP(B500,'GASTOS 2015'!$A$9:$D$850,3,FALSE)</f>
        <v xml:space="preserve">RIOFRIO                                           </v>
      </c>
      <c r="D500" s="46">
        <f>IFERROR(VLOOKUP(B500,'GASTOS 2014'!$A$9:$E$818,4,FALSE),0)</f>
        <v>91403.34</v>
      </c>
      <c r="E500" s="46">
        <f>IFERROR(VLOOKUP(B500,'GASTOS 2015'!$A$9:$D$850,4,FALSE),0)</f>
        <v>105654.45</v>
      </c>
      <c r="F500" s="46">
        <f t="shared" si="18"/>
        <v>14251.11</v>
      </c>
      <c r="G500" s="47">
        <f t="shared" si="19"/>
        <v>0.15591454316658448</v>
      </c>
    </row>
    <row r="501" spans="2:7" hidden="1" outlineLevel="1" x14ac:dyDescent="0.25">
      <c r="B501" s="29">
        <f>IF('GASTOS 2015'!B461=3,'GASTOS 2015'!A461,0)</f>
        <v>316004</v>
      </c>
      <c r="C501" s="30" t="str">
        <f>VLOOKUP(B501,'GASTOS 2015'!$A$9:$D$850,3,FALSE)</f>
        <v xml:space="preserve">BALBOA                                            </v>
      </c>
      <c r="D501" s="31">
        <f>IFERROR(VLOOKUP(B501,'GASTOS 2014'!$A$9:$E$818,4,FALSE),0)</f>
        <v>66003.709999999992</v>
      </c>
      <c r="E501" s="31">
        <f>IFERROR(VLOOKUP(B501,'GASTOS 2015'!$A$9:$D$850,4,FALSE),0)</f>
        <v>104672.85</v>
      </c>
      <c r="F501" s="31">
        <f t="shared" si="18"/>
        <v>38669.140000000014</v>
      </c>
      <c r="G501" s="32">
        <f t="shared" si="19"/>
        <v>0.58586312799689622</v>
      </c>
    </row>
    <row r="502" spans="2:7" hidden="1" outlineLevel="1" x14ac:dyDescent="0.25">
      <c r="B502" s="24">
        <f>IF('GASTOS 2015'!B462=3,'GASTOS 2015'!A462,0)</f>
        <v>316008</v>
      </c>
      <c r="C502" s="25" t="str">
        <f>VLOOKUP(B502,'GASTOS 2015'!$A$9:$D$850,3,FALSE)</f>
        <v xml:space="preserve">CALDONO                                           </v>
      </c>
      <c r="D502" s="46">
        <f>IFERROR(VLOOKUP(B502,'GASTOS 2014'!$A$9:$E$818,4,FALSE),0)</f>
        <v>40194.29</v>
      </c>
      <c r="E502" s="46">
        <f>IFERROR(VLOOKUP(B502,'GASTOS 2015'!$A$9:$D$850,4,FALSE),0)</f>
        <v>102364.45999999999</v>
      </c>
      <c r="F502" s="46">
        <f t="shared" si="18"/>
        <v>62170.169999999991</v>
      </c>
      <c r="G502" s="47">
        <f t="shared" si="19"/>
        <v>1.5467413406232575</v>
      </c>
    </row>
    <row r="503" spans="2:7" hidden="1" outlineLevel="1" x14ac:dyDescent="0.25">
      <c r="B503" s="29">
        <f>IF('GASTOS 2015'!B463=3,'GASTOS 2015'!A463,0)</f>
        <v>317039</v>
      </c>
      <c r="C503" s="30" t="str">
        <f>VLOOKUP(B503,'GASTOS 2015'!$A$9:$D$850,3,FALSE)</f>
        <v xml:space="preserve">POLICARPA                                         </v>
      </c>
      <c r="D503" s="31">
        <f>IFERROR(VLOOKUP(B503,'GASTOS 2014'!$A$9:$E$818,4,FALSE),0)</f>
        <v>216528.29</v>
      </c>
      <c r="E503" s="31">
        <f>IFERROR(VLOOKUP(B503,'GASTOS 2015'!$A$9:$D$850,4,FALSE),0)</f>
        <v>100176.65</v>
      </c>
      <c r="F503" s="31">
        <f t="shared" si="18"/>
        <v>-116351.64000000001</v>
      </c>
      <c r="G503" s="32">
        <f t="shared" si="19"/>
        <v>-0.53735075449032554</v>
      </c>
    </row>
    <row r="504" spans="2:7" hidden="1" outlineLevel="1" x14ac:dyDescent="0.25">
      <c r="B504" s="24">
        <f>IF('GASTOS 2015'!B464=3,'GASTOS 2015'!A464,0)</f>
        <v>317015</v>
      </c>
      <c r="C504" s="25" t="str">
        <f>VLOOKUP(B504,'GASTOS 2015'!$A$9:$D$850,3,FALSE)</f>
        <v xml:space="preserve">CUMBAL                                            </v>
      </c>
      <c r="D504" s="46">
        <f>IFERROR(VLOOKUP(B504,'GASTOS 2014'!$A$9:$E$818,4,FALSE),0)</f>
        <v>219291.36</v>
      </c>
      <c r="E504" s="46">
        <f>IFERROR(VLOOKUP(B504,'GASTOS 2015'!$A$9:$D$850,4,FALSE),0)</f>
        <v>97466.33</v>
      </c>
      <c r="F504" s="46">
        <f t="shared" si="18"/>
        <v>-121825.02999999998</v>
      </c>
      <c r="G504" s="47">
        <f t="shared" si="19"/>
        <v>-0.55553957985394398</v>
      </c>
    </row>
    <row r="505" spans="2:7" hidden="1" outlineLevel="1" x14ac:dyDescent="0.25">
      <c r="B505" s="29">
        <f>IF('GASTOS 2015'!B465=3,'GASTOS 2015'!A465,0)</f>
        <v>314006</v>
      </c>
      <c r="C505" s="30" t="str">
        <f>VLOOKUP(B505,'GASTOS 2015'!$A$9:$D$850,3,FALSE)</f>
        <v xml:space="preserve">CORDOBA                                           </v>
      </c>
      <c r="D505" s="31">
        <f>IFERROR(VLOOKUP(B505,'GASTOS 2014'!$A$9:$E$818,4,FALSE),0)</f>
        <v>55683.69</v>
      </c>
      <c r="E505" s="31">
        <f>IFERROR(VLOOKUP(B505,'GASTOS 2015'!$A$9:$D$850,4,FALSE),0)</f>
        <v>94942.38</v>
      </c>
      <c r="F505" s="31">
        <f t="shared" si="18"/>
        <v>39258.69</v>
      </c>
      <c r="G505" s="32">
        <f t="shared" si="19"/>
        <v>0.70503032396021159</v>
      </c>
    </row>
    <row r="506" spans="2:7" hidden="1" outlineLevel="1" x14ac:dyDescent="0.25">
      <c r="B506" s="24">
        <f>IF('GASTOS 2015'!B466=3,'GASTOS 2015'!A466,0)</f>
        <v>316029</v>
      </c>
      <c r="C506" s="25" t="str">
        <f>VLOOKUP(B506,'GASTOS 2015'!$A$9:$D$850,3,FALSE)</f>
        <v xml:space="preserve">ROSAS                                             </v>
      </c>
      <c r="D506" s="46">
        <f>IFERROR(VLOOKUP(B506,'GASTOS 2014'!$A$9:$E$818,4,FALSE),0)</f>
        <v>11900</v>
      </c>
      <c r="E506" s="46">
        <f>IFERROR(VLOOKUP(B506,'GASTOS 2015'!$A$9:$D$850,4,FALSE),0)</f>
        <v>91800</v>
      </c>
      <c r="F506" s="46">
        <f t="shared" si="18"/>
        <v>79900</v>
      </c>
      <c r="G506" s="47">
        <f t="shared" si="19"/>
        <v>6.7142857142857144</v>
      </c>
    </row>
    <row r="507" spans="2:7" hidden="1" outlineLevel="1" x14ac:dyDescent="0.25">
      <c r="B507" s="29">
        <f>IF('GASTOS 2015'!B467=3,'GASTOS 2015'!A467,0)</f>
        <v>313019</v>
      </c>
      <c r="C507" s="30" t="str">
        <f>VLOOKUP(B507,'GASTOS 2015'!$A$9:$D$850,3,FALSE)</f>
        <v xml:space="preserve">PENSILVANIA                                       </v>
      </c>
      <c r="D507" s="31">
        <f>IFERROR(VLOOKUP(B507,'GASTOS 2014'!$A$9:$E$818,4,FALSE),0)</f>
        <v>51540</v>
      </c>
      <c r="E507" s="31">
        <f>IFERROR(VLOOKUP(B507,'GASTOS 2015'!$A$9:$D$850,4,FALSE),0)</f>
        <v>91590</v>
      </c>
      <c r="F507" s="31">
        <f t="shared" si="18"/>
        <v>40050</v>
      </c>
      <c r="G507" s="32">
        <f t="shared" si="19"/>
        <v>0.77706635622817233</v>
      </c>
    </row>
    <row r="508" spans="2:7" hidden="1" outlineLevel="1" x14ac:dyDescent="0.25">
      <c r="B508" s="24">
        <f>IF('GASTOS 2015'!B468=3,'GASTOS 2015'!A468,0)</f>
        <v>315028</v>
      </c>
      <c r="C508" s="25" t="str">
        <f>VLOOKUP(B508,'GASTOS 2015'!$A$9:$D$850,3,FALSE)</f>
        <v xml:space="preserve">RESTREPO                                          </v>
      </c>
      <c r="D508" s="46">
        <f>IFERROR(VLOOKUP(B508,'GASTOS 2014'!$A$9:$E$818,4,FALSE),0)</f>
        <v>230254</v>
      </c>
      <c r="E508" s="46">
        <f>IFERROR(VLOOKUP(B508,'GASTOS 2015'!$A$9:$D$850,4,FALSE),0)</f>
        <v>90153</v>
      </c>
      <c r="F508" s="46">
        <f t="shared" si="18"/>
        <v>-140101</v>
      </c>
      <c r="G508" s="47">
        <f t="shared" si="19"/>
        <v>-0.60846282800733098</v>
      </c>
    </row>
    <row r="509" spans="2:7" hidden="1" outlineLevel="1" x14ac:dyDescent="0.25">
      <c r="B509" s="29">
        <f>IF('GASTOS 2015'!B469=3,'GASTOS 2015'!A469,0)</f>
        <v>317048</v>
      </c>
      <c r="C509" s="30" t="str">
        <f>VLOOKUP(B509,'GASTOS 2015'!$A$9:$D$850,3,FALSE)</f>
        <v xml:space="preserve">SAN PABLO                                         </v>
      </c>
      <c r="D509" s="31">
        <f>IFERROR(VLOOKUP(B509,'GASTOS 2014'!$A$9:$E$818,4,FALSE),0)</f>
        <v>360041.17</v>
      </c>
      <c r="E509" s="31">
        <f>IFERROR(VLOOKUP(B509,'GASTOS 2015'!$A$9:$D$850,4,FALSE),0)</f>
        <v>87769.1</v>
      </c>
      <c r="F509" s="31">
        <f t="shared" si="18"/>
        <v>-272272.06999999995</v>
      </c>
      <c r="G509" s="32">
        <f t="shared" si="19"/>
        <v>-0.75622482284456516</v>
      </c>
    </row>
    <row r="510" spans="2:7" hidden="1" outlineLevel="1" x14ac:dyDescent="0.25">
      <c r="B510" s="24">
        <f>IF('GASTOS 2015'!B470=3,'GASTOS 2015'!A470,0)</f>
        <v>317025</v>
      </c>
      <c r="C510" s="25" t="str">
        <f>VLOOKUP(B510,'GASTOS 2015'!$A$9:$D$850,3,FALSE)</f>
        <v xml:space="preserve">ILES                                              </v>
      </c>
      <c r="D510" s="46">
        <f>IFERROR(VLOOKUP(B510,'GASTOS 2014'!$A$9:$E$818,4,FALSE),0)</f>
        <v>117023.43</v>
      </c>
      <c r="E510" s="46">
        <f>IFERROR(VLOOKUP(B510,'GASTOS 2015'!$A$9:$D$850,4,FALSE),0)</f>
        <v>86860.1</v>
      </c>
      <c r="F510" s="46">
        <f t="shared" si="18"/>
        <v>-30163.329999999987</v>
      </c>
      <c r="G510" s="47">
        <f t="shared" si="19"/>
        <v>-0.25775462230085022</v>
      </c>
    </row>
    <row r="511" spans="2:7" hidden="1" outlineLevel="1" x14ac:dyDescent="0.25">
      <c r="B511" s="29">
        <f>IF('GASTOS 2015'!B471=3,'GASTOS 2015'!A471,0)</f>
        <v>317023</v>
      </c>
      <c r="C511" s="30" t="str">
        <f>VLOOKUP(B511,'GASTOS 2015'!$A$9:$D$850,3,FALSE)</f>
        <v xml:space="preserve">GUAITARILLA                                       </v>
      </c>
      <c r="D511" s="31">
        <f>IFERROR(VLOOKUP(B511,'GASTOS 2014'!$A$9:$E$818,4,FALSE),0)</f>
        <v>110852.21</v>
      </c>
      <c r="E511" s="31">
        <f>IFERROR(VLOOKUP(B511,'GASTOS 2015'!$A$9:$D$850,4,FALSE),0)</f>
        <v>85320.3</v>
      </c>
      <c r="F511" s="31">
        <f t="shared" si="18"/>
        <v>-25531.910000000003</v>
      </c>
      <c r="G511" s="32">
        <f t="shared" si="19"/>
        <v>-0.23032386995261533</v>
      </c>
    </row>
    <row r="512" spans="2:7" hidden="1" outlineLevel="1" x14ac:dyDescent="0.25">
      <c r="B512" s="24">
        <f>IF('GASTOS 2015'!B472=3,'GASTOS 2015'!A472,0)</f>
        <v>316033</v>
      </c>
      <c r="C512" s="25" t="str">
        <f>VLOOKUP(B512,'GASTOS 2015'!$A$9:$D$850,3,FALSE)</f>
        <v xml:space="preserve">SILVIA                                            </v>
      </c>
      <c r="D512" s="46">
        <f>IFERROR(VLOOKUP(B512,'GASTOS 2014'!$A$9:$E$818,4,FALSE),0)</f>
        <v>25454.989999999998</v>
      </c>
      <c r="E512" s="46">
        <f>IFERROR(VLOOKUP(B512,'GASTOS 2015'!$A$9:$D$850,4,FALSE),0)</f>
        <v>78458.720000000001</v>
      </c>
      <c r="F512" s="46">
        <f t="shared" si="18"/>
        <v>53003.73</v>
      </c>
      <c r="G512" s="47">
        <f t="shared" si="19"/>
        <v>2.0822530277953364</v>
      </c>
    </row>
    <row r="513" spans="2:7" hidden="1" outlineLevel="1" x14ac:dyDescent="0.25">
      <c r="B513" s="29">
        <f>IF('GASTOS 2015'!B473=3,'GASTOS 2015'!A473,0)</f>
        <v>312010</v>
      </c>
      <c r="C513" s="30" t="str">
        <f>VLOOKUP(B513,'GASTOS 2015'!$A$9:$D$850,3,FALSE)</f>
        <v xml:space="preserve">MISTRATO                                          </v>
      </c>
      <c r="D513" s="31">
        <f>IFERROR(VLOOKUP(B513,'GASTOS 2014'!$A$9:$E$818,4,FALSE),0)</f>
        <v>146508.85999999999</v>
      </c>
      <c r="E513" s="31">
        <f>IFERROR(VLOOKUP(B513,'GASTOS 2015'!$A$9:$D$850,4,FALSE),0)</f>
        <v>78201.010000000009</v>
      </c>
      <c r="F513" s="31">
        <f t="shared" si="18"/>
        <v>-68307.849999999977</v>
      </c>
      <c r="G513" s="32">
        <f t="shared" si="19"/>
        <v>-0.46623699071851343</v>
      </c>
    </row>
    <row r="514" spans="2:7" hidden="1" outlineLevel="1" x14ac:dyDescent="0.25">
      <c r="B514" s="24">
        <f>IF('GASTOS 2015'!B474=3,'GASTOS 2015'!A474,0)</f>
        <v>314002</v>
      </c>
      <c r="C514" s="25" t="str">
        <f>VLOOKUP(B514,'GASTOS 2015'!$A$9:$D$850,3,FALSE)</f>
        <v xml:space="preserve">BARCELONA                                         </v>
      </c>
      <c r="D514" s="46">
        <f>IFERROR(VLOOKUP(B514,'GASTOS 2014'!$A$9:$E$818,4,FALSE),0)</f>
        <v>59484.06</v>
      </c>
      <c r="E514" s="46">
        <f>IFERROR(VLOOKUP(B514,'GASTOS 2015'!$A$9:$D$850,4,FALSE),0)</f>
        <v>75552.97</v>
      </c>
      <c r="F514" s="46">
        <f t="shared" si="18"/>
        <v>16068.910000000003</v>
      </c>
      <c r="G514" s="47">
        <f t="shared" si="19"/>
        <v>0.27013808405142492</v>
      </c>
    </row>
    <row r="515" spans="2:7" hidden="1" outlineLevel="1" x14ac:dyDescent="0.25">
      <c r="B515" s="29">
        <f>IF('GASTOS 2015'!B475=3,'GASTOS 2015'!A475,0)</f>
        <v>313013</v>
      </c>
      <c r="C515" s="30" t="str">
        <f>VLOOKUP(B515,'GASTOS 2015'!$A$9:$D$850,3,FALSE)</f>
        <v xml:space="preserve">MARMATO                                           </v>
      </c>
      <c r="D515" s="31">
        <f>IFERROR(VLOOKUP(B515,'GASTOS 2014'!$A$9:$E$818,4,FALSE),0)</f>
        <v>46734.44</v>
      </c>
      <c r="E515" s="31">
        <f>IFERROR(VLOOKUP(B515,'GASTOS 2015'!$A$9:$D$850,4,FALSE),0)</f>
        <v>73832.070000000007</v>
      </c>
      <c r="F515" s="31">
        <f t="shared" si="18"/>
        <v>27097.630000000005</v>
      </c>
      <c r="G515" s="32">
        <f t="shared" si="19"/>
        <v>0.57982143361512417</v>
      </c>
    </row>
    <row r="516" spans="2:7" hidden="1" outlineLevel="1" x14ac:dyDescent="0.25">
      <c r="B516" s="24">
        <f>IF('GASTOS 2015'!B476=3,'GASTOS 2015'!A476,0)</f>
        <v>317022</v>
      </c>
      <c r="C516" s="25" t="str">
        <f>VLOOKUP(B516,'GASTOS 2015'!$A$9:$D$850,3,FALSE)</f>
        <v xml:space="preserve">GUACHUCAL                                         </v>
      </c>
      <c r="D516" s="46">
        <f>IFERROR(VLOOKUP(B516,'GASTOS 2014'!$A$9:$E$818,4,FALSE),0)</f>
        <v>90519.35</v>
      </c>
      <c r="E516" s="46">
        <f>IFERROR(VLOOKUP(B516,'GASTOS 2015'!$A$9:$D$850,4,FALSE),0)</f>
        <v>73588.92</v>
      </c>
      <c r="F516" s="46">
        <f t="shared" si="18"/>
        <v>-16930.430000000008</v>
      </c>
      <c r="G516" s="47">
        <f t="shared" si="19"/>
        <v>-0.18703658389062672</v>
      </c>
    </row>
    <row r="517" spans="2:7" hidden="1" outlineLevel="1" x14ac:dyDescent="0.25">
      <c r="B517" s="29">
        <f>IF('GASTOS 2015'!B477=3,'GASTOS 2015'!A477,0)</f>
        <v>315035</v>
      </c>
      <c r="C517" s="30" t="str">
        <f>VLOOKUP(B517,'GASTOS 2015'!$A$9:$D$850,3,FALSE)</f>
        <v xml:space="preserve">VERSALLES                                         </v>
      </c>
      <c r="D517" s="31">
        <f>IFERROR(VLOOKUP(B517,'GASTOS 2014'!$A$9:$E$818,4,FALSE),0)</f>
        <v>76790</v>
      </c>
      <c r="E517" s="31">
        <f>IFERROR(VLOOKUP(B517,'GASTOS 2015'!$A$9:$D$850,4,FALSE),0)</f>
        <v>73083</v>
      </c>
      <c r="F517" s="31">
        <f t="shared" si="18"/>
        <v>-3707</v>
      </c>
      <c r="G517" s="32">
        <f t="shared" si="19"/>
        <v>-4.8274514910795707E-2</v>
      </c>
    </row>
    <row r="518" spans="2:7" hidden="1" outlineLevel="1" x14ac:dyDescent="0.25">
      <c r="B518" s="24">
        <f>IF('GASTOS 2015'!B478=3,'GASTOS 2015'!A478,0)</f>
        <v>315022</v>
      </c>
      <c r="C518" s="25" t="str">
        <f>VLOOKUP(B518,'GASTOS 2015'!$A$9:$D$850,3,FALSE)</f>
        <v xml:space="preserve">LA CUMBRE                                         </v>
      </c>
      <c r="D518" s="46">
        <f>IFERROR(VLOOKUP(B518,'GASTOS 2014'!$A$9:$E$818,4,FALSE),0)</f>
        <v>40335.32</v>
      </c>
      <c r="E518" s="46">
        <f>IFERROR(VLOOKUP(B518,'GASTOS 2015'!$A$9:$D$850,4,FALSE),0)</f>
        <v>72151.95</v>
      </c>
      <c r="F518" s="46">
        <f t="shared" si="18"/>
        <v>31816.629999999997</v>
      </c>
      <c r="G518" s="47">
        <f t="shared" si="19"/>
        <v>0.7888032126682023</v>
      </c>
    </row>
    <row r="519" spans="2:7" hidden="1" outlineLevel="1" x14ac:dyDescent="0.25">
      <c r="B519" s="29">
        <f>IF('GASTOS 2015'!B479=3,'GASTOS 2015'!A479,0)</f>
        <v>317042</v>
      </c>
      <c r="C519" s="30" t="str">
        <f>VLOOKUP(B519,'GASTOS 2015'!$A$9:$D$850,3,FALSE)</f>
        <v xml:space="preserve">PUPIALES                                          </v>
      </c>
      <c r="D519" s="31">
        <f>IFERROR(VLOOKUP(B519,'GASTOS 2014'!$A$9:$E$818,4,FALSE),0)</f>
        <v>38076.130000000005</v>
      </c>
      <c r="E519" s="31">
        <f>IFERROR(VLOOKUP(B519,'GASTOS 2015'!$A$9:$D$850,4,FALSE),0)</f>
        <v>69546.62</v>
      </c>
      <c r="F519" s="31">
        <f t="shared" si="18"/>
        <v>31470.489999999991</v>
      </c>
      <c r="G519" s="32">
        <f t="shared" si="19"/>
        <v>0.82651493205848348</v>
      </c>
    </row>
    <row r="520" spans="2:7" hidden="1" outlineLevel="1" x14ac:dyDescent="0.25">
      <c r="B520" s="24">
        <f>IF('GASTOS 2015'!B480=3,'GASTOS 2015'!A480,0)</f>
        <v>317011</v>
      </c>
      <c r="C520" s="25" t="str">
        <f>VLOOKUP(B520,'GASTOS 2015'!$A$9:$D$850,3,FALSE)</f>
        <v xml:space="preserve">CONSACA                                           </v>
      </c>
      <c r="D520" s="46">
        <f>IFERROR(VLOOKUP(B520,'GASTOS 2014'!$A$9:$E$818,4,FALSE),0)</f>
        <v>92344.44</v>
      </c>
      <c r="E520" s="46">
        <f>IFERROR(VLOOKUP(B520,'GASTOS 2015'!$A$9:$D$850,4,FALSE),0)</f>
        <v>68235.34</v>
      </c>
      <c r="F520" s="46">
        <f t="shared" si="18"/>
        <v>-24109.100000000006</v>
      </c>
      <c r="G520" s="47">
        <f t="shared" si="19"/>
        <v>-0.26107798152222272</v>
      </c>
    </row>
    <row r="521" spans="2:7" hidden="1" outlineLevel="1" x14ac:dyDescent="0.25">
      <c r="B521" s="29">
        <f>IF('GASTOS 2015'!B481=3,'GASTOS 2015'!A481,0)</f>
        <v>316021</v>
      </c>
      <c r="C521" s="30" t="str">
        <f>VLOOKUP(B521,'GASTOS 2015'!$A$9:$D$850,3,FALSE)</f>
        <v xml:space="preserve">MERCADERES                                        </v>
      </c>
      <c r="D521" s="31">
        <f>IFERROR(VLOOKUP(B521,'GASTOS 2014'!$A$9:$E$818,4,FALSE),0)</f>
        <v>45084.800000000003</v>
      </c>
      <c r="E521" s="31">
        <f>IFERROR(VLOOKUP(B521,'GASTOS 2015'!$A$9:$D$850,4,FALSE),0)</f>
        <v>66640.100000000006</v>
      </c>
      <c r="F521" s="31">
        <f t="shared" si="18"/>
        <v>21555.300000000003</v>
      </c>
      <c r="G521" s="32">
        <f t="shared" si="19"/>
        <v>0.47810570303073319</v>
      </c>
    </row>
    <row r="522" spans="2:7" hidden="1" outlineLevel="1" x14ac:dyDescent="0.25">
      <c r="B522" s="24">
        <f>IF('GASTOS 2015'!B482=3,'GASTOS 2015'!A482,0)</f>
        <v>316028</v>
      </c>
      <c r="C522" s="25" t="str">
        <f>VLOOKUP(B522,'GASTOS 2015'!$A$9:$D$850,3,FALSE)</f>
        <v xml:space="preserve">PURACE COCONUCO                                   </v>
      </c>
      <c r="D522" s="46">
        <f>IFERROR(VLOOKUP(B522,'GASTOS 2014'!$A$9:$E$818,4,FALSE),0)</f>
        <v>252695.9</v>
      </c>
      <c r="E522" s="46">
        <f>IFERROR(VLOOKUP(B522,'GASTOS 2015'!$A$9:$D$850,4,FALSE),0)</f>
        <v>66513.61</v>
      </c>
      <c r="F522" s="46">
        <f t="shared" si="18"/>
        <v>-186182.28999999998</v>
      </c>
      <c r="G522" s="47">
        <f t="shared" si="19"/>
        <v>-0.73678397631303083</v>
      </c>
    </row>
    <row r="523" spans="2:7" hidden="1" outlineLevel="1" x14ac:dyDescent="0.25">
      <c r="B523" s="29">
        <f>IF('GASTOS 2015'!B483=3,'GASTOS 2015'!A483,0)</f>
        <v>317010</v>
      </c>
      <c r="C523" s="30" t="str">
        <f>VLOOKUP(B523,'GASTOS 2015'!$A$9:$D$850,3,FALSE)</f>
        <v xml:space="preserve">CUMBITARA                                         </v>
      </c>
      <c r="D523" s="31">
        <f>IFERROR(VLOOKUP(B523,'GASTOS 2014'!$A$9:$E$818,4,FALSE),0)</f>
        <v>42060.11</v>
      </c>
      <c r="E523" s="31">
        <f>IFERROR(VLOOKUP(B523,'GASTOS 2015'!$A$9:$D$850,4,FALSE),0)</f>
        <v>60395.8</v>
      </c>
      <c r="F523" s="31">
        <f t="shared" si="18"/>
        <v>18335.690000000002</v>
      </c>
      <c r="G523" s="32">
        <f t="shared" si="19"/>
        <v>0.43594013425071876</v>
      </c>
    </row>
    <row r="524" spans="2:7" hidden="1" outlineLevel="1" x14ac:dyDescent="0.25">
      <c r="B524" s="24">
        <f>IF('GASTOS 2015'!B484=3,'GASTOS 2015'!A484,0)</f>
        <v>312004</v>
      </c>
      <c r="C524" s="25" t="str">
        <f>VLOOKUP(B524,'GASTOS 2015'!$A$9:$D$850,3,FALSE)</f>
        <v xml:space="preserve">BELEN DE UMBRIA                                   </v>
      </c>
      <c r="D524" s="46">
        <f>IFERROR(VLOOKUP(B524,'GASTOS 2014'!$A$9:$E$818,4,FALSE),0)</f>
        <v>115600</v>
      </c>
      <c r="E524" s="46">
        <f>IFERROR(VLOOKUP(B524,'GASTOS 2015'!$A$9:$D$850,4,FALSE),0)</f>
        <v>59193.85</v>
      </c>
      <c r="F524" s="46">
        <f t="shared" si="18"/>
        <v>-56406.15</v>
      </c>
      <c r="G524" s="47">
        <f t="shared" si="19"/>
        <v>-0.48794247404844293</v>
      </c>
    </row>
    <row r="525" spans="2:7" hidden="1" outlineLevel="1" x14ac:dyDescent="0.25">
      <c r="B525" s="29">
        <f>IF('GASTOS 2015'!B485=3,'GASTOS 2015'!A485,0)</f>
        <v>317078</v>
      </c>
      <c r="C525" s="30" t="str">
        <f>VLOOKUP(B525,'GASTOS 2015'!$A$9:$D$850,3,FALSE)</f>
        <v>SOTOMAYOR</v>
      </c>
      <c r="D525" s="31">
        <f>IFERROR(VLOOKUP(B525,'GASTOS 2014'!$A$9:$E$818,4,FALSE),0)</f>
        <v>48494.290000000008</v>
      </c>
      <c r="E525" s="31">
        <f>IFERROR(VLOOKUP(B525,'GASTOS 2015'!$A$9:$D$850,4,FALSE),0)</f>
        <v>59061.789999999994</v>
      </c>
      <c r="F525" s="31">
        <f t="shared" si="18"/>
        <v>10567.499999999985</v>
      </c>
      <c r="G525" s="32">
        <f t="shared" si="19"/>
        <v>0.21791225317454876</v>
      </c>
    </row>
    <row r="526" spans="2:7" hidden="1" outlineLevel="1" x14ac:dyDescent="0.25">
      <c r="B526" s="24">
        <f>IF('GASTOS 2015'!B486=3,'GASTOS 2015'!A486,0)</f>
        <v>312006</v>
      </c>
      <c r="C526" s="25" t="str">
        <f>VLOOKUP(B526,'GASTOS 2015'!$A$9:$D$850,3,FALSE)</f>
        <v xml:space="preserve">GUATICA                                           </v>
      </c>
      <c r="D526" s="46">
        <f>IFERROR(VLOOKUP(B526,'GASTOS 2014'!$A$9:$E$818,4,FALSE),0)</f>
        <v>30963.190000000002</v>
      </c>
      <c r="E526" s="46">
        <f>IFERROR(VLOOKUP(B526,'GASTOS 2015'!$A$9:$D$850,4,FALSE),0)</f>
        <v>57785.05</v>
      </c>
      <c r="F526" s="46">
        <f t="shared" si="18"/>
        <v>26821.86</v>
      </c>
      <c r="G526" s="47">
        <f t="shared" si="19"/>
        <v>0.86624989221071846</v>
      </c>
    </row>
    <row r="527" spans="2:7" hidden="1" outlineLevel="1" x14ac:dyDescent="0.25">
      <c r="B527" s="29">
        <f>IF('GASTOS 2015'!B487=3,'GASTOS 2015'!A487,0)</f>
        <v>313033</v>
      </c>
      <c r="C527" s="30" t="str">
        <f>VLOOKUP(B527,'GASTOS 2015'!$A$9:$D$850,3,FALSE)</f>
        <v xml:space="preserve">SAN FELIX                                         </v>
      </c>
      <c r="D527" s="31">
        <f>IFERROR(VLOOKUP(B527,'GASTOS 2014'!$A$9:$E$818,4,FALSE),0)</f>
        <v>0</v>
      </c>
      <c r="E527" s="31">
        <f>IFERROR(VLOOKUP(B527,'GASTOS 2015'!$A$9:$D$850,4,FALSE),0)</f>
        <v>57698</v>
      </c>
      <c r="F527" s="31">
        <f t="shared" si="18"/>
        <v>57698</v>
      </c>
      <c r="G527" s="32">
        <f t="shared" si="19"/>
        <v>1</v>
      </c>
    </row>
    <row r="528" spans="2:7" hidden="1" outlineLevel="1" x14ac:dyDescent="0.25">
      <c r="B528" s="24">
        <f>IF('GASTOS 2015'!B488=3,'GASTOS 2015'!A488,0)</f>
        <v>313016</v>
      </c>
      <c r="C528" s="25" t="str">
        <f>VLOOKUP(B528,'GASTOS 2015'!$A$9:$D$850,3,FALSE)</f>
        <v xml:space="preserve">NEIRA                                             </v>
      </c>
      <c r="D528" s="46">
        <f>IFERROR(VLOOKUP(B528,'GASTOS 2014'!$A$9:$E$818,4,FALSE),0)</f>
        <v>130671.93</v>
      </c>
      <c r="E528" s="46">
        <f>IFERROR(VLOOKUP(B528,'GASTOS 2015'!$A$9:$D$850,4,FALSE),0)</f>
        <v>57479.03</v>
      </c>
      <c r="F528" s="46">
        <f t="shared" si="18"/>
        <v>-73192.899999999994</v>
      </c>
      <c r="G528" s="47">
        <f t="shared" si="19"/>
        <v>-0.5601271826321077</v>
      </c>
    </row>
    <row r="529" spans="2:7" hidden="1" outlineLevel="1" x14ac:dyDescent="0.25">
      <c r="B529" s="29">
        <f>IF('GASTOS 2015'!B489=3,'GASTOS 2015'!A489,0)</f>
        <v>317076</v>
      </c>
      <c r="C529" s="30" t="str">
        <f>VLOOKUP(B529,'GASTOS 2015'!$A$9:$D$850,3,FALSE)</f>
        <v xml:space="preserve">LA LLANADA                                        </v>
      </c>
      <c r="D529" s="31">
        <f>IFERROR(VLOOKUP(B529,'GASTOS 2014'!$A$9:$E$818,4,FALSE),0)</f>
        <v>120000</v>
      </c>
      <c r="E529" s="31">
        <f>IFERROR(VLOOKUP(B529,'GASTOS 2015'!$A$9:$D$850,4,FALSE),0)</f>
        <v>54382</v>
      </c>
      <c r="F529" s="31">
        <f t="shared" si="18"/>
        <v>-65618</v>
      </c>
      <c r="G529" s="32">
        <f t="shared" si="19"/>
        <v>-0.54681666666666673</v>
      </c>
    </row>
    <row r="530" spans="2:7" hidden="1" outlineLevel="1" x14ac:dyDescent="0.25">
      <c r="B530" s="24">
        <f>IF('GASTOS 2015'!B490=3,'GASTOS 2015'!A490,0)</f>
        <v>312003</v>
      </c>
      <c r="C530" s="25" t="str">
        <f>VLOOKUP(B530,'GASTOS 2015'!$A$9:$D$850,3,FALSE)</f>
        <v xml:space="preserve">BALBOA                                            </v>
      </c>
      <c r="D530" s="46">
        <f>IFERROR(VLOOKUP(B530,'GASTOS 2014'!$A$9:$E$818,4,FALSE),0)</f>
        <v>50060.800000000003</v>
      </c>
      <c r="E530" s="46">
        <f>IFERROR(VLOOKUP(B530,'GASTOS 2015'!$A$9:$D$850,4,FALSE),0)</f>
        <v>51874.119999999995</v>
      </c>
      <c r="F530" s="46">
        <f t="shared" si="18"/>
        <v>1813.3199999999924</v>
      </c>
      <c r="G530" s="47">
        <f t="shared" si="19"/>
        <v>3.6222353618000414E-2</v>
      </c>
    </row>
    <row r="531" spans="2:7" hidden="1" outlineLevel="1" x14ac:dyDescent="0.25">
      <c r="B531" s="29">
        <f>IF('GASTOS 2015'!B491=3,'GASTOS 2015'!A491,0)</f>
        <v>317019</v>
      </c>
      <c r="C531" s="30" t="str">
        <f>VLOOKUP(B531,'GASTOS 2015'!$A$9:$D$850,3,FALSE)</f>
        <v xml:space="preserve">EL TAMBO                                          </v>
      </c>
      <c r="D531" s="31">
        <f>IFERROR(VLOOKUP(B531,'GASTOS 2014'!$A$9:$E$818,4,FALSE),0)</f>
        <v>102880.48999999999</v>
      </c>
      <c r="E531" s="31">
        <f>IFERROR(VLOOKUP(B531,'GASTOS 2015'!$A$9:$D$850,4,FALSE),0)</f>
        <v>48856.229999999996</v>
      </c>
      <c r="F531" s="31">
        <f t="shared" si="18"/>
        <v>-54024.259999999995</v>
      </c>
      <c r="G531" s="32">
        <f t="shared" si="19"/>
        <v>-0.525116666921007</v>
      </c>
    </row>
    <row r="532" spans="2:7" hidden="1" outlineLevel="1" x14ac:dyDescent="0.25">
      <c r="B532" s="24">
        <f>IF('GASTOS 2015'!B492=3,'GASTOS 2015'!A492,0)</f>
        <v>312007</v>
      </c>
      <c r="C532" s="25" t="str">
        <f>VLOOKUP(B532,'GASTOS 2015'!$A$9:$D$850,3,FALSE)</f>
        <v xml:space="preserve">LA CELIA                                          </v>
      </c>
      <c r="D532" s="46">
        <f>IFERROR(VLOOKUP(B532,'GASTOS 2014'!$A$9:$E$818,4,FALSE),0)</f>
        <v>130316.49</v>
      </c>
      <c r="E532" s="46">
        <f>IFERROR(VLOOKUP(B532,'GASTOS 2015'!$A$9:$D$850,4,FALSE),0)</f>
        <v>47296.97</v>
      </c>
      <c r="F532" s="46">
        <f t="shared" si="18"/>
        <v>-83019.520000000004</v>
      </c>
      <c r="G532" s="47">
        <f t="shared" si="19"/>
        <v>-0.63706074342548669</v>
      </c>
    </row>
    <row r="533" spans="2:7" hidden="1" outlineLevel="1" x14ac:dyDescent="0.25">
      <c r="B533" s="29">
        <f>IF('GASTOS 2015'!B493=3,'GASTOS 2015'!A493,0)</f>
        <v>317033</v>
      </c>
      <c r="C533" s="30" t="str">
        <f>VLOOKUP(B533,'GASTOS 2015'!$A$9:$D$850,3,FALSE)</f>
        <v xml:space="preserve">LOS ANDES                                         </v>
      </c>
      <c r="D533" s="31">
        <f>IFERROR(VLOOKUP(B533,'GASTOS 2014'!$A$9:$E$818,4,FALSE),0)</f>
        <v>14000</v>
      </c>
      <c r="E533" s="31">
        <f>IFERROR(VLOOKUP(B533,'GASTOS 2015'!$A$9:$D$850,4,FALSE),0)</f>
        <v>46400</v>
      </c>
      <c r="F533" s="31">
        <f t="shared" si="18"/>
        <v>32400</v>
      </c>
      <c r="G533" s="32">
        <f t="shared" si="19"/>
        <v>2.3142857142857145</v>
      </c>
    </row>
    <row r="534" spans="2:7" hidden="1" outlineLevel="1" x14ac:dyDescent="0.25">
      <c r="B534" s="24">
        <f>IF('GASTOS 2015'!B494=3,'GASTOS 2015'!A494,0)</f>
        <v>317032</v>
      </c>
      <c r="C534" s="25" t="str">
        <f>VLOOKUP(B534,'GASTOS 2015'!$A$9:$D$850,3,FALSE)</f>
        <v xml:space="preserve">LINARES                                           </v>
      </c>
      <c r="D534" s="46">
        <f>IFERROR(VLOOKUP(B534,'GASTOS 2014'!$A$9:$E$818,4,FALSE),0)</f>
        <v>290077.28000000003</v>
      </c>
      <c r="E534" s="46">
        <f>IFERROR(VLOOKUP(B534,'GASTOS 2015'!$A$9:$D$850,4,FALSE),0)</f>
        <v>44248.880000000005</v>
      </c>
      <c r="F534" s="46">
        <f t="shared" si="18"/>
        <v>-245828.40000000002</v>
      </c>
      <c r="G534" s="47">
        <f t="shared" si="19"/>
        <v>-0.84745830490412766</v>
      </c>
    </row>
    <row r="535" spans="2:7" hidden="1" outlineLevel="1" x14ac:dyDescent="0.25">
      <c r="B535" s="29">
        <f>IF('GASTOS 2015'!B495=3,'GASTOS 2015'!A495,0)</f>
        <v>314011</v>
      </c>
      <c r="C535" s="30" t="str">
        <f>VLOOKUP(B535,'GASTOS 2015'!$A$9:$D$850,3,FALSE)</f>
        <v xml:space="preserve">PIJAO                                             </v>
      </c>
      <c r="D535" s="31">
        <f>IFERROR(VLOOKUP(B535,'GASTOS 2014'!$A$9:$E$818,4,FALSE),0)</f>
        <v>106221.73</v>
      </c>
      <c r="E535" s="31">
        <f>IFERROR(VLOOKUP(B535,'GASTOS 2015'!$A$9:$D$850,4,FALSE),0)</f>
        <v>44073.759999999995</v>
      </c>
      <c r="F535" s="31">
        <f t="shared" si="18"/>
        <v>-62147.97</v>
      </c>
      <c r="G535" s="32">
        <f t="shared" si="19"/>
        <v>-0.58507774256736367</v>
      </c>
    </row>
    <row r="536" spans="2:7" hidden="1" outlineLevel="1" x14ac:dyDescent="0.25">
      <c r="B536" s="24">
        <f>IF('GASTOS 2015'!B496=3,'GASTOS 2015'!A496,0)</f>
        <v>315002</v>
      </c>
      <c r="C536" s="25" t="str">
        <f>VLOOKUP(B536,'GASTOS 2015'!$A$9:$D$850,3,FALSE)</f>
        <v xml:space="preserve">ARGELIA                                           </v>
      </c>
      <c r="D536" s="46">
        <f>IFERROR(VLOOKUP(B536,'GASTOS 2014'!$A$9:$E$818,4,FALSE),0)</f>
        <v>106015.1</v>
      </c>
      <c r="E536" s="46">
        <f>IFERROR(VLOOKUP(B536,'GASTOS 2015'!$A$9:$D$850,4,FALSE),0)</f>
        <v>43780.34</v>
      </c>
      <c r="F536" s="46">
        <f t="shared" si="18"/>
        <v>-62234.760000000009</v>
      </c>
      <c r="G536" s="47">
        <f t="shared" si="19"/>
        <v>-0.58703675231169905</v>
      </c>
    </row>
    <row r="537" spans="2:7" hidden="1" outlineLevel="1" x14ac:dyDescent="0.25">
      <c r="B537" s="29">
        <f>IF('GASTOS 2015'!B497=3,'GASTOS 2015'!A497,0)</f>
        <v>313038</v>
      </c>
      <c r="C537" s="30" t="str">
        <f>VLOOKUP(B537,'GASTOS 2015'!$A$9:$D$850,3,FALSE)</f>
        <v xml:space="preserve">NORCACIA                                          </v>
      </c>
      <c r="D537" s="31">
        <f>IFERROR(VLOOKUP(B537,'GASTOS 2014'!$A$9:$E$818,4,FALSE),0)</f>
        <v>27226.37</v>
      </c>
      <c r="E537" s="31">
        <f>IFERROR(VLOOKUP(B537,'GASTOS 2015'!$A$9:$D$850,4,FALSE),0)</f>
        <v>42079.97</v>
      </c>
      <c r="F537" s="31">
        <f t="shared" si="18"/>
        <v>14853.600000000002</v>
      </c>
      <c r="G537" s="32">
        <f t="shared" si="19"/>
        <v>0.54555932355286441</v>
      </c>
    </row>
    <row r="538" spans="2:7" hidden="1" outlineLevel="1" x14ac:dyDescent="0.25">
      <c r="B538" s="24">
        <f>IF('GASTOS 2015'!B498=3,'GASTOS 2015'!A498,0)</f>
        <v>317003</v>
      </c>
      <c r="C538" s="25" t="str">
        <f>VLOOKUP(B538,'GASTOS 2015'!$A$9:$D$850,3,FALSE)</f>
        <v xml:space="preserve">ANCUYA                                            </v>
      </c>
      <c r="D538" s="46">
        <f>IFERROR(VLOOKUP(B538,'GASTOS 2014'!$A$9:$E$818,4,FALSE),0)</f>
        <v>66420.929999999993</v>
      </c>
      <c r="E538" s="46">
        <f>IFERROR(VLOOKUP(B538,'GASTOS 2015'!$A$9:$D$850,4,FALSE),0)</f>
        <v>40870.31</v>
      </c>
      <c r="F538" s="46">
        <f t="shared" si="18"/>
        <v>-25550.619999999995</v>
      </c>
      <c r="G538" s="47">
        <f t="shared" si="19"/>
        <v>-0.38467723953880195</v>
      </c>
    </row>
    <row r="539" spans="2:7" hidden="1" outlineLevel="1" x14ac:dyDescent="0.25">
      <c r="B539" s="29">
        <f>IF('GASTOS 2015'!B499=3,'GASTOS 2015'!A499,0)</f>
        <v>317043</v>
      </c>
      <c r="C539" s="30" t="str">
        <f>VLOOKUP(B539,'GASTOS 2015'!$A$9:$D$850,3,FALSE)</f>
        <v xml:space="preserve">RICAURTE                                          </v>
      </c>
      <c r="D539" s="31">
        <f>IFERROR(VLOOKUP(B539,'GASTOS 2014'!$A$9:$E$818,4,FALSE),0)</f>
        <v>195687.74</v>
      </c>
      <c r="E539" s="31">
        <f>IFERROR(VLOOKUP(B539,'GASTOS 2015'!$A$9:$D$850,4,FALSE),0)</f>
        <v>40184.82</v>
      </c>
      <c r="F539" s="31">
        <f t="shared" si="18"/>
        <v>-155502.91999999998</v>
      </c>
      <c r="G539" s="32">
        <f t="shared" si="19"/>
        <v>-0.79464824929757993</v>
      </c>
    </row>
    <row r="540" spans="2:7" hidden="1" outlineLevel="1" x14ac:dyDescent="0.25">
      <c r="B540" s="24">
        <f>IF('GASTOS 2015'!B500=3,'GASTOS 2015'!A500,0)</f>
        <v>313004</v>
      </c>
      <c r="C540" s="25" t="str">
        <f>VLOOKUP(B540,'GASTOS 2015'!$A$9:$D$850,3,FALSE)</f>
        <v xml:space="preserve">ARANZAZU                                          </v>
      </c>
      <c r="D540" s="46">
        <f>IFERROR(VLOOKUP(B540,'GASTOS 2014'!$A$9:$E$818,4,FALSE),0)</f>
        <v>22454.38</v>
      </c>
      <c r="E540" s="46">
        <f>IFERROR(VLOOKUP(B540,'GASTOS 2015'!$A$9:$D$850,4,FALSE),0)</f>
        <v>39964.97</v>
      </c>
      <c r="F540" s="46">
        <f t="shared" si="18"/>
        <v>17510.59</v>
      </c>
      <c r="G540" s="47">
        <f t="shared" si="19"/>
        <v>0.77982959226663118</v>
      </c>
    </row>
    <row r="541" spans="2:7" hidden="1" outlineLevel="1" x14ac:dyDescent="0.25">
      <c r="B541" s="29">
        <f>IF('GASTOS 2015'!B501=3,'GASTOS 2015'!A501,0)</f>
        <v>317047</v>
      </c>
      <c r="C541" s="30" t="str">
        <f>VLOOKUP(B541,'GASTOS 2015'!$A$9:$D$850,3,FALSE)</f>
        <v xml:space="preserve">SAN LORENZO                                       </v>
      </c>
      <c r="D541" s="31">
        <f>IFERROR(VLOOKUP(B541,'GASTOS 2014'!$A$9:$E$818,4,FALSE),0)</f>
        <v>117731.25</v>
      </c>
      <c r="E541" s="31">
        <f>IFERROR(VLOOKUP(B541,'GASTOS 2015'!$A$9:$D$850,4,FALSE),0)</f>
        <v>38016.379999999997</v>
      </c>
      <c r="F541" s="31">
        <f t="shared" si="18"/>
        <v>-79714.87</v>
      </c>
      <c r="G541" s="32">
        <f t="shared" si="19"/>
        <v>-0.67709185114402515</v>
      </c>
    </row>
    <row r="542" spans="2:7" hidden="1" outlineLevel="1" x14ac:dyDescent="0.25">
      <c r="B542" s="24">
        <f>IF('GASTOS 2015'!B502=3,'GASTOS 2015'!A502,0)</f>
        <v>317021</v>
      </c>
      <c r="C542" s="25" t="str">
        <f>VLOOKUP(B542,'GASTOS 2015'!$A$9:$D$850,3,FALSE)</f>
        <v xml:space="preserve">FUNES                                             </v>
      </c>
      <c r="D542" s="46">
        <f>IFERROR(VLOOKUP(B542,'GASTOS 2014'!$A$9:$E$818,4,FALSE),0)</f>
        <v>127260.67000000001</v>
      </c>
      <c r="E542" s="46">
        <f>IFERROR(VLOOKUP(B542,'GASTOS 2015'!$A$9:$D$850,4,FALSE),0)</f>
        <v>37203.96</v>
      </c>
      <c r="F542" s="46">
        <f t="shared" si="18"/>
        <v>-90056.710000000021</v>
      </c>
      <c r="G542" s="47">
        <f t="shared" si="19"/>
        <v>-0.70765547596126921</v>
      </c>
    </row>
    <row r="543" spans="2:7" hidden="1" outlineLevel="1" x14ac:dyDescent="0.25">
      <c r="B543" s="29">
        <f>IF('GASTOS 2015'!B503=3,'GASTOS 2015'!A503,0)</f>
        <v>317017</v>
      </c>
      <c r="C543" s="30" t="str">
        <f>VLOOKUP(B543,'GASTOS 2015'!$A$9:$D$850,3,FALSE)</f>
        <v xml:space="preserve">EL ROSARIO                                        </v>
      </c>
      <c r="D543" s="31">
        <f>IFERROR(VLOOKUP(B543,'GASTOS 2014'!$A$9:$E$818,4,FALSE),0)</f>
        <v>26477.73</v>
      </c>
      <c r="E543" s="31">
        <f>IFERROR(VLOOKUP(B543,'GASTOS 2015'!$A$9:$D$850,4,FALSE),0)</f>
        <v>35277.19</v>
      </c>
      <c r="F543" s="31">
        <f t="shared" si="18"/>
        <v>8799.4600000000028</v>
      </c>
      <c r="G543" s="32">
        <f t="shared" si="19"/>
        <v>0.33233438062855103</v>
      </c>
    </row>
    <row r="544" spans="2:7" hidden="1" outlineLevel="1" x14ac:dyDescent="0.25">
      <c r="B544" s="24">
        <f>IF('GASTOS 2015'!B504=3,'GASTOS 2015'!A504,0)</f>
        <v>317046</v>
      </c>
      <c r="C544" s="25" t="str">
        <f>VLOOKUP(B544,'GASTOS 2015'!$A$9:$D$850,3,FALSE)</f>
        <v xml:space="preserve">SAN JOSE DE ALBAN                                 </v>
      </c>
      <c r="D544" s="46">
        <f>IFERROR(VLOOKUP(B544,'GASTOS 2014'!$A$9:$E$818,4,FALSE),0)</f>
        <v>17916.34</v>
      </c>
      <c r="E544" s="46">
        <f>IFERROR(VLOOKUP(B544,'GASTOS 2015'!$A$9:$D$850,4,FALSE),0)</f>
        <v>35260.5</v>
      </c>
      <c r="F544" s="46">
        <f t="shared" si="18"/>
        <v>17344.16</v>
      </c>
      <c r="G544" s="47">
        <f t="shared" si="19"/>
        <v>0.96806378981421437</v>
      </c>
    </row>
    <row r="545" spans="2:7" hidden="1" outlineLevel="1" x14ac:dyDescent="0.25">
      <c r="B545" s="29">
        <f>IF('GASTOS 2015'!B505=3,'GASTOS 2015'!A505,0)</f>
        <v>317075</v>
      </c>
      <c r="C545" s="30" t="str">
        <f>VLOOKUP(B545,'GASTOS 2015'!$A$9:$D$850,3,FALSE)</f>
        <v xml:space="preserve">YACUANQUER                                        </v>
      </c>
      <c r="D545" s="31">
        <f>IFERROR(VLOOKUP(B545,'GASTOS 2014'!$A$9:$E$818,4,FALSE),0)</f>
        <v>32867.67</v>
      </c>
      <c r="E545" s="31">
        <f>IFERROR(VLOOKUP(B545,'GASTOS 2015'!$A$9:$D$850,4,FALSE),0)</f>
        <v>34867.07</v>
      </c>
      <c r="F545" s="31">
        <f t="shared" si="18"/>
        <v>1999.4000000000015</v>
      </c>
      <c r="G545" s="32">
        <f t="shared" si="19"/>
        <v>6.0831814363476289E-2</v>
      </c>
    </row>
    <row r="546" spans="2:7" hidden="1" outlineLevel="1" x14ac:dyDescent="0.25">
      <c r="B546" s="24">
        <f>IF('GASTOS 2015'!B506=3,'GASTOS 2015'!A506,0)</f>
        <v>317068</v>
      </c>
      <c r="C546" s="25" t="str">
        <f>VLOOKUP(B546,'GASTOS 2015'!$A$9:$D$850,3,FALSE)</f>
        <v>EL PEÑOL</v>
      </c>
      <c r="D546" s="46">
        <f>IFERROR(VLOOKUP(B546,'GASTOS 2014'!$A$9:$E$818,4,FALSE),0)</f>
        <v>86000</v>
      </c>
      <c r="E546" s="46">
        <f>IFERROR(VLOOKUP(B546,'GASTOS 2015'!$A$9:$D$850,4,FALSE),0)</f>
        <v>33400</v>
      </c>
      <c r="F546" s="46">
        <f t="shared" si="18"/>
        <v>-52600</v>
      </c>
      <c r="G546" s="47">
        <f t="shared" si="19"/>
        <v>-0.61162790697674418</v>
      </c>
    </row>
    <row r="547" spans="2:7" hidden="1" outlineLevel="1" x14ac:dyDescent="0.25">
      <c r="B547" s="29">
        <f>IF('GASTOS 2015'!B507=3,'GASTOS 2015'!A507,0)</f>
        <v>317041</v>
      </c>
      <c r="C547" s="30" t="str">
        <f>VLOOKUP(B547,'GASTOS 2015'!$A$9:$D$850,3,FALSE)</f>
        <v xml:space="preserve">PUERRES                                           </v>
      </c>
      <c r="D547" s="31">
        <f>IFERROR(VLOOKUP(B547,'GASTOS 2014'!$A$9:$E$818,4,FALSE),0)</f>
        <v>78327.040000000008</v>
      </c>
      <c r="E547" s="31">
        <f>IFERROR(VLOOKUP(B547,'GASTOS 2015'!$A$9:$D$850,4,FALSE),0)</f>
        <v>33106.630000000005</v>
      </c>
      <c r="F547" s="31">
        <f t="shared" si="18"/>
        <v>-45220.41</v>
      </c>
      <c r="G547" s="32">
        <f t="shared" si="19"/>
        <v>-0.57732821258150446</v>
      </c>
    </row>
    <row r="548" spans="2:7" hidden="1" outlineLevel="1" x14ac:dyDescent="0.25">
      <c r="B548" s="24">
        <f>IF('GASTOS 2015'!B508=3,'GASTOS 2015'!A508,0)</f>
        <v>317024</v>
      </c>
      <c r="C548" s="25" t="str">
        <f>VLOOKUP(B548,'GASTOS 2015'!$A$9:$D$850,3,FALSE)</f>
        <v xml:space="preserve">GUALMANTAN                                        </v>
      </c>
      <c r="D548" s="46">
        <f>IFERROR(VLOOKUP(B548,'GASTOS 2014'!$A$9:$E$818,4,FALSE),0)</f>
        <v>69200</v>
      </c>
      <c r="E548" s="46">
        <f>IFERROR(VLOOKUP(B548,'GASTOS 2015'!$A$9:$D$850,4,FALSE),0)</f>
        <v>30800</v>
      </c>
      <c r="F548" s="46">
        <f t="shared" si="18"/>
        <v>-38400</v>
      </c>
      <c r="G548" s="47">
        <f t="shared" si="19"/>
        <v>-0.55491329479768781</v>
      </c>
    </row>
    <row r="549" spans="2:7" hidden="1" outlineLevel="1" x14ac:dyDescent="0.25">
      <c r="B549" s="29">
        <f>IF('GASTOS 2015'!B509=3,'GASTOS 2015'!A509,0)</f>
        <v>313015</v>
      </c>
      <c r="C549" s="30" t="str">
        <f>VLOOKUP(B549,'GASTOS 2015'!$A$9:$D$850,3,FALSE)</f>
        <v xml:space="preserve">MARULANDA                                         </v>
      </c>
      <c r="D549" s="31">
        <f>IFERROR(VLOOKUP(B549,'GASTOS 2014'!$A$9:$E$818,4,FALSE),0)</f>
        <v>29466.79</v>
      </c>
      <c r="E549" s="31">
        <f>IFERROR(VLOOKUP(B549,'GASTOS 2015'!$A$9:$D$850,4,FALSE),0)</f>
        <v>29775.47</v>
      </c>
      <c r="F549" s="31">
        <f t="shared" si="18"/>
        <v>308.68000000000029</v>
      </c>
      <c r="G549" s="32">
        <f t="shared" si="19"/>
        <v>1.0475521765350049E-2</v>
      </c>
    </row>
    <row r="550" spans="2:7" hidden="1" outlineLevel="1" x14ac:dyDescent="0.25">
      <c r="B550" s="24">
        <f>IF('GASTOS 2015'!B510=3,'GASTOS 2015'!A510,0)</f>
        <v>316023</v>
      </c>
      <c r="C550" s="25" t="str">
        <f>VLOOKUP(B550,'GASTOS 2015'!$A$9:$D$850,3,FALSE)</f>
        <v xml:space="preserve">MORALES                                           </v>
      </c>
      <c r="D550" s="46">
        <f>IFERROR(VLOOKUP(B550,'GASTOS 2014'!$A$9:$E$818,4,FALSE),0)</f>
        <v>8333.2099999999991</v>
      </c>
      <c r="E550" s="46">
        <f>IFERROR(VLOOKUP(B550,'GASTOS 2015'!$A$9:$D$850,4,FALSE),0)</f>
        <v>28813.96</v>
      </c>
      <c r="F550" s="46">
        <f t="shared" si="18"/>
        <v>20480.75</v>
      </c>
      <c r="G550" s="47">
        <f t="shared" si="19"/>
        <v>2.4577263743503406</v>
      </c>
    </row>
    <row r="551" spans="2:7" hidden="1" outlineLevel="1" x14ac:dyDescent="0.25">
      <c r="B551" s="29">
        <f>IF('GASTOS 2015'!B511=3,'GASTOS 2015'!A511,0)</f>
        <v>316038</v>
      </c>
      <c r="C551" s="30" t="str">
        <f>VLOOKUP(B551,'GASTOS 2015'!$A$9:$D$850,3,FALSE)</f>
        <v xml:space="preserve">TORIBIO                                           </v>
      </c>
      <c r="D551" s="31">
        <f>IFERROR(VLOOKUP(B551,'GASTOS 2014'!$A$9:$E$818,4,FALSE),0)</f>
        <v>5100</v>
      </c>
      <c r="E551" s="31">
        <f>IFERROR(VLOOKUP(B551,'GASTOS 2015'!$A$9:$D$850,4,FALSE),0)</f>
        <v>27212</v>
      </c>
      <c r="F551" s="31">
        <f t="shared" si="18"/>
        <v>22112</v>
      </c>
      <c r="G551" s="32">
        <f t="shared" si="19"/>
        <v>4.3356862745098042</v>
      </c>
    </row>
    <row r="552" spans="2:7" hidden="1" outlineLevel="1" x14ac:dyDescent="0.25">
      <c r="B552" s="24">
        <f>IF('GASTOS 2015'!B512=3,'GASTOS 2015'!A512,0)</f>
        <v>316003</v>
      </c>
      <c r="C552" s="25" t="str">
        <f>VLOOKUP(B552,'GASTOS 2015'!$A$9:$D$850,3,FALSE)</f>
        <v xml:space="preserve">ARGELIA                                           </v>
      </c>
      <c r="D552" s="46">
        <f>IFERROR(VLOOKUP(B552,'GASTOS 2014'!$A$9:$E$818,4,FALSE),0)</f>
        <v>10200</v>
      </c>
      <c r="E552" s="46">
        <f>IFERROR(VLOOKUP(B552,'GASTOS 2015'!$A$9:$D$850,4,FALSE),0)</f>
        <v>27200</v>
      </c>
      <c r="F552" s="46">
        <f t="shared" si="18"/>
        <v>17000</v>
      </c>
      <c r="G552" s="47">
        <f t="shared" si="19"/>
        <v>1.6666666666666665</v>
      </c>
    </row>
    <row r="553" spans="2:7" hidden="1" outlineLevel="1" x14ac:dyDescent="0.25">
      <c r="B553" s="29">
        <f>IF('GASTOS 2015'!B513=3,'GASTOS 2015'!A513,0)</f>
        <v>316025</v>
      </c>
      <c r="C553" s="30" t="str">
        <f>VLOOKUP(B553,'GASTOS 2015'!$A$9:$D$850,3,FALSE)</f>
        <v xml:space="preserve">PAEZ                                              </v>
      </c>
      <c r="D553" s="31">
        <f>IFERROR(VLOOKUP(B553,'GASTOS 2014'!$A$9:$E$818,4,FALSE),0)</f>
        <v>21858.06</v>
      </c>
      <c r="E553" s="31">
        <f>IFERROR(VLOOKUP(B553,'GASTOS 2015'!$A$9:$D$850,4,FALSE),0)</f>
        <v>26800</v>
      </c>
      <c r="F553" s="31">
        <f t="shared" si="18"/>
        <v>4941.9399999999987</v>
      </c>
      <c r="G553" s="32">
        <f t="shared" si="19"/>
        <v>0.22609234305331749</v>
      </c>
    </row>
    <row r="554" spans="2:7" hidden="1" outlineLevel="1" x14ac:dyDescent="0.25">
      <c r="B554" s="24">
        <f>IF('GASTOS 2015'!B514=3,'GASTOS 2015'!A514,0)</f>
        <v>317029</v>
      </c>
      <c r="C554" s="25" t="str">
        <f>VLOOKUP(B554,'GASTOS 2015'!$A$9:$D$850,3,FALSE)</f>
        <v xml:space="preserve">LA FLORIDA                                        </v>
      </c>
      <c r="D554" s="46">
        <f>IFERROR(VLOOKUP(B554,'GASTOS 2014'!$A$9:$E$818,4,FALSE),0)</f>
        <v>68000</v>
      </c>
      <c r="E554" s="46">
        <f>IFERROR(VLOOKUP(B554,'GASTOS 2015'!$A$9:$D$850,4,FALSE),0)</f>
        <v>24300</v>
      </c>
      <c r="F554" s="46">
        <f t="shared" si="18"/>
        <v>-43700</v>
      </c>
      <c r="G554" s="47">
        <f t="shared" si="19"/>
        <v>-0.64264705882352935</v>
      </c>
    </row>
    <row r="555" spans="2:7" hidden="1" outlineLevel="1" x14ac:dyDescent="0.25">
      <c r="B555" s="29">
        <f>IF('GASTOS 2015'!B515=3,'GASTOS 2015'!A515,0)</f>
        <v>316035</v>
      </c>
      <c r="C555" s="30" t="str">
        <f>VLOOKUP(B555,'GASTOS 2015'!$A$9:$D$850,3,FALSE)</f>
        <v xml:space="preserve">SUAREZ                                            </v>
      </c>
      <c r="D555" s="31">
        <f>IFERROR(VLOOKUP(B555,'GASTOS 2014'!$A$9:$E$818,4,FALSE),0)</f>
        <v>25379.42</v>
      </c>
      <c r="E555" s="31">
        <f>IFERROR(VLOOKUP(B555,'GASTOS 2015'!$A$9:$D$850,4,FALSE),0)</f>
        <v>24187.84</v>
      </c>
      <c r="F555" s="31">
        <f t="shared" si="18"/>
        <v>-1191.5799999999981</v>
      </c>
      <c r="G555" s="32">
        <f t="shared" si="19"/>
        <v>-4.6950639533921534E-2</v>
      </c>
    </row>
    <row r="556" spans="2:7" hidden="1" outlineLevel="1" x14ac:dyDescent="0.25">
      <c r="B556" s="24">
        <f>IF('GASTOS 2015'!B516=3,'GASTOS 2015'!A516,0)</f>
        <v>313009</v>
      </c>
      <c r="C556" s="25" t="str">
        <f>VLOOKUP(B556,'GASTOS 2015'!$A$9:$D$850,3,FALSE)</f>
        <v xml:space="preserve">FILADELFIA                                        </v>
      </c>
      <c r="D556" s="46">
        <f>IFERROR(VLOOKUP(B556,'GASTOS 2014'!$A$9:$E$818,4,FALSE),0)</f>
        <v>16490</v>
      </c>
      <c r="E556" s="46">
        <f>IFERROR(VLOOKUP(B556,'GASTOS 2015'!$A$9:$D$850,4,FALSE),0)</f>
        <v>22916</v>
      </c>
      <c r="F556" s="46">
        <f t="shared" si="18"/>
        <v>6426</v>
      </c>
      <c r="G556" s="47">
        <f t="shared" si="19"/>
        <v>0.38969072164948448</v>
      </c>
    </row>
    <row r="557" spans="2:7" hidden="1" outlineLevel="1" x14ac:dyDescent="0.25">
      <c r="B557" s="29">
        <f>IF('GASTOS 2015'!B517=3,'GASTOS 2015'!A517,0)</f>
        <v>317050</v>
      </c>
      <c r="C557" s="30" t="str">
        <f>VLOOKUP(B557,'GASTOS 2015'!$A$9:$D$850,3,FALSE)</f>
        <v xml:space="preserve">SANTA BARBARA                                     </v>
      </c>
      <c r="D557" s="31">
        <f>IFERROR(VLOOKUP(B557,'GASTOS 2014'!$A$9:$E$818,4,FALSE),0)</f>
        <v>0</v>
      </c>
      <c r="E557" s="31">
        <f>IFERROR(VLOOKUP(B557,'GASTOS 2015'!$A$9:$D$850,4,FALSE),0)</f>
        <v>21822</v>
      </c>
      <c r="F557" s="31">
        <f t="shared" si="18"/>
        <v>21822</v>
      </c>
      <c r="G557" s="32">
        <f t="shared" si="19"/>
        <v>1</v>
      </c>
    </row>
    <row r="558" spans="2:7" hidden="1" outlineLevel="1" x14ac:dyDescent="0.25">
      <c r="B558" s="24">
        <f>IF('GASTOS 2015'!B518=3,'GASTOS 2015'!A518,0)</f>
        <v>314003</v>
      </c>
      <c r="C558" s="25" t="str">
        <f>VLOOKUP(B558,'GASTOS 2015'!$A$9:$D$850,3,FALSE)</f>
        <v xml:space="preserve">BUENAVISTA                                        </v>
      </c>
      <c r="D558" s="46">
        <f>IFERROR(VLOOKUP(B558,'GASTOS 2014'!$A$9:$E$818,4,FALSE),0)</f>
        <v>54223.13</v>
      </c>
      <c r="E558" s="46">
        <f>IFERROR(VLOOKUP(B558,'GASTOS 2015'!$A$9:$D$850,4,FALSE),0)</f>
        <v>21254.2</v>
      </c>
      <c r="F558" s="46">
        <f t="shared" si="18"/>
        <v>-32968.929999999993</v>
      </c>
      <c r="G558" s="47">
        <f t="shared" si="19"/>
        <v>-0.60802336567439019</v>
      </c>
    </row>
    <row r="559" spans="2:7" hidden="1" outlineLevel="1" x14ac:dyDescent="0.25">
      <c r="B559" s="29">
        <f>IF('GASTOS 2015'!B519=3,'GASTOS 2015'!A519,0)</f>
        <v>317012</v>
      </c>
      <c r="C559" s="30" t="str">
        <f>VLOOKUP(B559,'GASTOS 2015'!$A$9:$D$850,3,FALSE)</f>
        <v xml:space="preserve">CONTADERO                                         </v>
      </c>
      <c r="D559" s="31">
        <f>IFERROR(VLOOKUP(B559,'GASTOS 2014'!$A$9:$E$818,4,FALSE),0)</f>
        <v>10916.39</v>
      </c>
      <c r="E559" s="31">
        <f>IFERROR(VLOOKUP(B559,'GASTOS 2015'!$A$9:$D$850,4,FALSE),0)</f>
        <v>20430.78</v>
      </c>
      <c r="F559" s="31">
        <f t="shared" si="18"/>
        <v>9514.39</v>
      </c>
      <c r="G559" s="32">
        <f t="shared" si="19"/>
        <v>0.87156926419814607</v>
      </c>
    </row>
    <row r="560" spans="2:7" hidden="1" outlineLevel="1" x14ac:dyDescent="0.25">
      <c r="B560" s="24">
        <f>IF('GASTOS 2015'!B520=3,'GASTOS 2015'!A520,0)</f>
        <v>316006</v>
      </c>
      <c r="C560" s="25" t="str">
        <f>VLOOKUP(B560,'GASTOS 2015'!$A$9:$D$850,3,FALSE)</f>
        <v xml:space="preserve">BUENOS AIRES                                      </v>
      </c>
      <c r="D560" s="46">
        <f>IFERROR(VLOOKUP(B560,'GASTOS 2014'!$A$9:$E$818,4,FALSE),0)</f>
        <v>17235.989999999998</v>
      </c>
      <c r="E560" s="46">
        <f>IFERROR(VLOOKUP(B560,'GASTOS 2015'!$A$9:$D$850,4,FALSE),0)</f>
        <v>18000</v>
      </c>
      <c r="F560" s="46">
        <f t="shared" si="18"/>
        <v>764.01000000000204</v>
      </c>
      <c r="G560" s="47">
        <f t="shared" si="19"/>
        <v>4.4326435557226596E-2</v>
      </c>
    </row>
    <row r="561" spans="2:7" hidden="1" outlineLevel="1" x14ac:dyDescent="0.25">
      <c r="B561" s="29">
        <f>IF('GASTOS 2015'!B521=3,'GASTOS 2015'!A521,0)</f>
        <v>317054</v>
      </c>
      <c r="C561" s="30" t="str">
        <f>VLOOKUP(B561,'GASTOS 2015'!$A$9:$D$850,3,FALSE)</f>
        <v xml:space="preserve">TANGUA                                            </v>
      </c>
      <c r="D561" s="31">
        <f>IFERROR(VLOOKUP(B561,'GASTOS 2014'!$A$9:$E$818,4,FALSE),0)</f>
        <v>46400</v>
      </c>
      <c r="E561" s="31">
        <f>IFERROR(VLOOKUP(B561,'GASTOS 2015'!$A$9:$D$850,4,FALSE),0)</f>
        <v>17800</v>
      </c>
      <c r="F561" s="31">
        <f t="shared" si="18"/>
        <v>-28600</v>
      </c>
      <c r="G561" s="32">
        <f t="shared" si="19"/>
        <v>-0.61637931034482762</v>
      </c>
    </row>
    <row r="562" spans="2:7" hidden="1" outlineLevel="1" x14ac:dyDescent="0.25">
      <c r="B562" s="24">
        <f>IF('GASTOS 2015'!B522=3,'GASTOS 2015'!A522,0)</f>
        <v>313041</v>
      </c>
      <c r="C562" s="25" t="str">
        <f>VLOOKUP(B562,'GASTOS 2015'!$A$9:$D$850,3,FALSE)</f>
        <v xml:space="preserve">CORREG.ARMA                                       </v>
      </c>
      <c r="D562" s="46">
        <f>IFERROR(VLOOKUP(B562,'GASTOS 2014'!$A$9:$E$818,4,FALSE),0)</f>
        <v>0</v>
      </c>
      <c r="E562" s="46">
        <f>IFERROR(VLOOKUP(B562,'GASTOS 2015'!$A$9:$D$850,4,FALSE),0)</f>
        <v>16443</v>
      </c>
      <c r="F562" s="46">
        <f t="shared" si="18"/>
        <v>16443</v>
      </c>
      <c r="G562" s="47">
        <f t="shared" si="19"/>
        <v>1</v>
      </c>
    </row>
    <row r="563" spans="2:7" hidden="1" outlineLevel="1" x14ac:dyDescent="0.25">
      <c r="B563" s="29">
        <f>IF('GASTOS 2015'!B523=3,'GASTOS 2015'!A523,0)</f>
        <v>316007</v>
      </c>
      <c r="C563" s="30" t="str">
        <f>VLOOKUP(B563,'GASTOS 2015'!$A$9:$D$850,3,FALSE)</f>
        <v xml:space="preserve">CAJIBIO                                           </v>
      </c>
      <c r="D563" s="31">
        <f>IFERROR(VLOOKUP(B563,'GASTOS 2014'!$A$9:$E$818,4,FALSE),0)</f>
        <v>10200</v>
      </c>
      <c r="E563" s="31">
        <f>IFERROR(VLOOKUP(B563,'GASTOS 2015'!$A$9:$D$850,4,FALSE),0)</f>
        <v>16270</v>
      </c>
      <c r="F563" s="31">
        <f t="shared" ref="F563:F636" si="20">E563-D563</f>
        <v>6070</v>
      </c>
      <c r="G563" s="32">
        <f t="shared" ref="G563:G636" si="21">IF(AND(D563=0,E563&gt;0),100%,IFERROR(E563/D563-1,0%))</f>
        <v>0.59509803921568638</v>
      </c>
    </row>
    <row r="564" spans="2:7" hidden="1" outlineLevel="1" x14ac:dyDescent="0.25">
      <c r="B564" s="24">
        <f>IF('GASTOS 2015'!B524=3,'GASTOS 2015'!A524,0)</f>
        <v>312002</v>
      </c>
      <c r="C564" s="25" t="str">
        <f>VLOOKUP(B564,'GASTOS 2015'!$A$9:$D$850,3,FALSE)</f>
        <v xml:space="preserve">APIA                                              </v>
      </c>
      <c r="D564" s="46">
        <f>IFERROR(VLOOKUP(B564,'GASTOS 2014'!$A$9:$E$818,4,FALSE),0)</f>
        <v>0</v>
      </c>
      <c r="E564" s="46">
        <f>IFERROR(VLOOKUP(B564,'GASTOS 2015'!$A$9:$D$850,4,FALSE),0)</f>
        <v>15554.99</v>
      </c>
      <c r="F564" s="46">
        <f t="shared" si="20"/>
        <v>15554.99</v>
      </c>
      <c r="G564" s="47">
        <f t="shared" si="21"/>
        <v>1</v>
      </c>
    </row>
    <row r="565" spans="2:7" hidden="1" outlineLevel="1" x14ac:dyDescent="0.25">
      <c r="B565" s="29">
        <f>IF('GASTOS 2015'!B525=3,'GASTOS 2015'!A525,0)</f>
        <v>312009</v>
      </c>
      <c r="C565" s="30" t="str">
        <f>VLOOKUP(B565,'GASTOS 2015'!$A$9:$D$850,3,FALSE)</f>
        <v xml:space="preserve">MARSELLA                                          </v>
      </c>
      <c r="D565" s="31">
        <f>IFERROR(VLOOKUP(B565,'GASTOS 2014'!$A$9:$E$818,4,FALSE),0)</f>
        <v>44600</v>
      </c>
      <c r="E565" s="31">
        <f>IFERROR(VLOOKUP(B565,'GASTOS 2015'!$A$9:$D$850,4,FALSE),0)</f>
        <v>13570</v>
      </c>
      <c r="F565" s="31">
        <f t="shared" si="20"/>
        <v>-31030</v>
      </c>
      <c r="G565" s="32">
        <f t="shared" si="21"/>
        <v>-0.69573991031390137</v>
      </c>
    </row>
    <row r="566" spans="2:7" hidden="1" outlineLevel="1" x14ac:dyDescent="0.25">
      <c r="B566" s="24">
        <f>IF('GASTOS 2015'!B526=3,'GASTOS 2015'!A526,0)</f>
        <v>312012</v>
      </c>
      <c r="C566" s="25" t="str">
        <f>VLOOKUP(B566,'GASTOS 2015'!$A$9:$D$850,3,FALSE)</f>
        <v xml:space="preserve">QUINCHIA                                          </v>
      </c>
      <c r="D566" s="46">
        <f>IFERROR(VLOOKUP(B566,'GASTOS 2014'!$A$9:$E$818,4,FALSE),0)</f>
        <v>214171</v>
      </c>
      <c r="E566" s="46">
        <f>IFERROR(VLOOKUP(B566,'GASTOS 2015'!$A$9:$D$850,4,FALSE),0)</f>
        <v>12713</v>
      </c>
      <c r="F566" s="46">
        <f t="shared" si="20"/>
        <v>-201458</v>
      </c>
      <c r="G566" s="47">
        <f t="shared" si="21"/>
        <v>-0.94064088975631621</v>
      </c>
    </row>
    <row r="567" spans="2:7" hidden="1" outlineLevel="1" x14ac:dyDescent="0.25">
      <c r="B567" s="29">
        <f>IF('GASTOS 2015'!B527=3,'GASTOS 2015'!A527,0)</f>
        <v>316024</v>
      </c>
      <c r="C567" s="30" t="str">
        <f>VLOOKUP(B567,'GASTOS 2015'!$A$9:$D$850,3,FALSE)</f>
        <v xml:space="preserve">PADILLA                                           </v>
      </c>
      <c r="D567" s="31">
        <f>IFERROR(VLOOKUP(B567,'GASTOS 2014'!$A$9:$E$818,4,FALSE),0)</f>
        <v>5555.95</v>
      </c>
      <c r="E567" s="31">
        <f>IFERROR(VLOOKUP(B567,'GASTOS 2015'!$A$9:$D$850,4,FALSE),0)</f>
        <v>8869.74</v>
      </c>
      <c r="F567" s="31">
        <f t="shared" si="20"/>
        <v>3313.79</v>
      </c>
      <c r="G567" s="32">
        <f t="shared" si="21"/>
        <v>0.5964398527704533</v>
      </c>
    </row>
    <row r="568" spans="2:7" hidden="1" outlineLevel="1" x14ac:dyDescent="0.25">
      <c r="B568" s="24">
        <f>IF('GASTOS 2015'!B528=3,'GASTOS 2015'!A528,0)</f>
        <v>317062</v>
      </c>
      <c r="C568" s="25" t="str">
        <f>VLOOKUP(B568,'GASTOS 2015'!$A$9:$D$850,3,FALSE)</f>
        <v xml:space="preserve">SANDONA-NARIÐO                                    </v>
      </c>
      <c r="D568" s="46">
        <f>IFERROR(VLOOKUP(B568,'GASTOS 2014'!$A$9:$E$818,4,FALSE),0)</f>
        <v>236800</v>
      </c>
      <c r="E568" s="46">
        <f>IFERROR(VLOOKUP(B568,'GASTOS 2015'!$A$9:$D$850,4,FALSE),0)</f>
        <v>7000</v>
      </c>
      <c r="F568" s="46">
        <f t="shared" si="20"/>
        <v>-229800</v>
      </c>
      <c r="G568" s="47">
        <f t="shared" si="21"/>
        <v>-0.97043918918918914</v>
      </c>
    </row>
    <row r="569" spans="2:7" hidden="1" outlineLevel="1" x14ac:dyDescent="0.25">
      <c r="B569" s="29">
        <f>IF('GASTOS 2015'!B529=3,'GASTOS 2015'!A529,0)</f>
        <v>316066</v>
      </c>
      <c r="C569" s="30" t="str">
        <f>VLOOKUP(B569,'GASTOS 2015'!$A$9:$D$850,3,FALSE)</f>
        <v>FLORENCIA CAUCA</v>
      </c>
      <c r="D569" s="31">
        <f>IFERROR(VLOOKUP(B569,'GASTOS 2014'!$A$9:$E$818,4,FALSE),0)</f>
        <v>1700</v>
      </c>
      <c r="E569" s="31">
        <f>IFERROR(VLOOKUP(B569,'GASTOS 2015'!$A$9:$D$850,4,FALSE),0)</f>
        <v>6900</v>
      </c>
      <c r="F569" s="31">
        <f t="shared" si="20"/>
        <v>5200</v>
      </c>
      <c r="G569" s="32">
        <f t="shared" si="21"/>
        <v>3.0588235294117645</v>
      </c>
    </row>
    <row r="570" spans="2:7" hidden="1" outlineLevel="1" x14ac:dyDescent="0.25">
      <c r="B570" s="24">
        <f>IF('GASTOS 2015'!B530=3,'GASTOS 2015'!A530,0)</f>
        <v>317009</v>
      </c>
      <c r="C570" s="25" t="str">
        <f>VLOOKUP(B570,'GASTOS 2015'!$A$9:$D$850,3,FALSE)</f>
        <v xml:space="preserve">COLON                                             </v>
      </c>
      <c r="D570" s="46">
        <f>IFERROR(VLOOKUP(B570,'GASTOS 2014'!$A$9:$E$818,4,FALSE),0)</f>
        <v>0</v>
      </c>
      <c r="E570" s="46">
        <f>IFERROR(VLOOKUP(B570,'GASTOS 2015'!$A$9:$D$850,4,FALSE),0)</f>
        <v>6103</v>
      </c>
      <c r="F570" s="46">
        <f t="shared" si="20"/>
        <v>6103</v>
      </c>
      <c r="G570" s="47">
        <f t="shared" si="21"/>
        <v>1</v>
      </c>
    </row>
    <row r="571" spans="2:7" hidden="1" outlineLevel="1" x14ac:dyDescent="0.25">
      <c r="B571" s="29">
        <f>IF('GASTOS 2015'!B531=3,'GASTOS 2015'!A531,0)</f>
        <v>316065</v>
      </c>
      <c r="C571" s="30" t="str">
        <f>VLOOKUP(B571,'GASTOS 2015'!$A$9:$D$850,3,FALSE)</f>
        <v xml:space="preserve">VILLA RICA                                        </v>
      </c>
      <c r="D571" s="31">
        <f>IFERROR(VLOOKUP(B571,'GASTOS 2014'!$A$9:$E$818,4,FALSE),0)</f>
        <v>1700</v>
      </c>
      <c r="E571" s="31">
        <f>IFERROR(VLOOKUP(B571,'GASTOS 2015'!$A$9:$D$850,4,FALSE),0)</f>
        <v>5900</v>
      </c>
      <c r="F571" s="31">
        <f t="shared" si="20"/>
        <v>4200</v>
      </c>
      <c r="G571" s="32">
        <f t="shared" si="21"/>
        <v>2.4705882352941178</v>
      </c>
    </row>
    <row r="572" spans="2:7" ht="15.75" hidden="1" outlineLevel="1" thickBot="1" x14ac:dyDescent="0.3">
      <c r="B572" s="34">
        <f>IF('GASTOS 2015'!B532=3,'GASTOS 2015'!A532,0)</f>
        <v>317013</v>
      </c>
      <c r="C572" s="35" t="str">
        <f>VLOOKUP(B572,'GASTOS 2015'!$A$9:$D$850,3,FALSE)</f>
        <v xml:space="preserve">CORDOBA                                           </v>
      </c>
      <c r="D572" s="36">
        <f>IFERROR(VLOOKUP(B572,'GASTOS 2014'!$A$9:$E$818,4,FALSE),0)</f>
        <v>0</v>
      </c>
      <c r="E572" s="36">
        <f>IFERROR(VLOOKUP(B572,'GASTOS 2015'!$A$9:$D$850,4,FALSE),0)</f>
        <v>1300</v>
      </c>
      <c r="F572" s="36">
        <f t="shared" si="20"/>
        <v>1300</v>
      </c>
      <c r="G572" s="37">
        <f t="shared" si="21"/>
        <v>1</v>
      </c>
    </row>
    <row r="573" spans="2:7" hidden="1" outlineLevel="1" x14ac:dyDescent="0.25">
      <c r="B573" s="29">
        <f>IF('GASTOS 2014'!E374='GASTOS 2014'!A374,0,'GASTOS 2014'!A374)</f>
        <v>316010</v>
      </c>
      <c r="C573" s="30" t="str">
        <f>VLOOKUP(B573,'GASTOS 2014'!$A$9:$E$818,3,FALSE)</f>
        <v>CARTAGENA</v>
      </c>
      <c r="D573" s="31">
        <f>IFERROR(VLOOKUP(B573,'GASTOS 2014'!$A$9:$E$818,4,FALSE),0)</f>
        <v>1140929.98</v>
      </c>
      <c r="E573" s="31">
        <f>IFERROR(VLOOKUP(B573,'GASTOS 2015'!$A$9:$D$850,4,FALSE),0)</f>
        <v>0</v>
      </c>
      <c r="F573" s="31">
        <f t="shared" ref="F573:F579" si="22">E573-D573</f>
        <v>-1140929.98</v>
      </c>
      <c r="G573" s="32">
        <f t="shared" ref="G573:G579" si="23">IF(AND(D573=0,E573&gt;0),100%,IFERROR(E573/D573-1,0%))</f>
        <v>-1</v>
      </c>
    </row>
    <row r="574" spans="2:7" hidden="1" outlineLevel="1" x14ac:dyDescent="0.25">
      <c r="B574" s="24">
        <f>IF('GASTOS 2014'!E450='GASTOS 2014'!A450,0,'GASTOS 2014'!A450)</f>
        <v>312014</v>
      </c>
      <c r="C574" s="25" t="str">
        <f>VLOOKUP(B574,'GASTOS 2014'!$A$9:$E$818,3,FALSE)</f>
        <v>SANTUARIO</v>
      </c>
      <c r="D574" s="46">
        <f>IFERROR(VLOOKUP(B574,'GASTOS 2014'!$A$9:$E$818,4,FALSE),0)</f>
        <v>111330</v>
      </c>
      <c r="E574" s="46">
        <f>IFERROR(VLOOKUP(B574,'GASTOS 2015'!$A$9:$D$850,4,FALSE),0)</f>
        <v>0</v>
      </c>
      <c r="F574" s="46">
        <f t="shared" si="22"/>
        <v>-111330</v>
      </c>
      <c r="G574" s="47">
        <f t="shared" si="23"/>
        <v>-1</v>
      </c>
    </row>
    <row r="575" spans="2:7" hidden="1" outlineLevel="1" x14ac:dyDescent="0.25">
      <c r="B575" s="29">
        <f>IF('GASTOS 2014'!E491='GASTOS 2014'!A491,0,'GASTOS 2014'!A491)</f>
        <v>315042</v>
      </c>
      <c r="C575" s="30" t="str">
        <f>VLOOKUP(B575,'GASTOS 2014'!$A$9:$E$818,3,FALSE)</f>
        <v>ACODRES-VALLE DEL CAUCA</v>
      </c>
      <c r="D575" s="31">
        <f>IFERROR(VLOOKUP(B575,'GASTOS 2014'!$A$9:$E$818,4,FALSE),0)</f>
        <v>42824</v>
      </c>
      <c r="E575" s="31">
        <f>IFERROR(VLOOKUP(B575,'GASTOS 2015'!$A$9:$D$850,4,FALSE),0)</f>
        <v>0</v>
      </c>
      <c r="F575" s="31">
        <f t="shared" si="22"/>
        <v>-42824</v>
      </c>
      <c r="G575" s="32">
        <f t="shared" si="23"/>
        <v>-1</v>
      </c>
    </row>
    <row r="576" spans="2:7" hidden="1" outlineLevel="1" x14ac:dyDescent="0.25">
      <c r="B576" s="24">
        <f>IF('GASTOS 2014'!E521='GASTOS 2014'!A521,0,'GASTOS 2014'!A521)</f>
        <v>316018</v>
      </c>
      <c r="C576" s="25" t="str">
        <f>VLOOKUP(B576,'GASTOS 2014'!$A$9:$E$818,3,FALSE)</f>
        <v>LA SIERRA</v>
      </c>
      <c r="D576" s="46">
        <f>IFERROR(VLOOKUP(B576,'GASTOS 2014'!$A$9:$E$818,4,FALSE),0)</f>
        <v>5479.92</v>
      </c>
      <c r="E576" s="46">
        <f>IFERROR(VLOOKUP(B576,'GASTOS 2015'!$A$9:$D$850,4,FALSE),0)</f>
        <v>0</v>
      </c>
      <c r="F576" s="46">
        <f t="shared" si="22"/>
        <v>-5479.92</v>
      </c>
      <c r="G576" s="47">
        <f t="shared" si="23"/>
        <v>-1</v>
      </c>
    </row>
    <row r="577" spans="1:10" hidden="1" outlineLevel="1" x14ac:dyDescent="0.25">
      <c r="B577" s="29">
        <f>IF('GASTOS 2014'!E523='GASTOS 2014'!A523,0,'GASTOS 2014'!A523)</f>
        <v>316034</v>
      </c>
      <c r="C577" s="30" t="str">
        <f>VLOOKUP(B577,'GASTOS 2014'!$A$9:$E$818,3,FALSE)</f>
        <v>SOTARA</v>
      </c>
      <c r="D577" s="31">
        <f>IFERROR(VLOOKUP(B577,'GASTOS 2014'!$A$9:$E$818,4,FALSE),0)</f>
        <v>3923.56</v>
      </c>
      <c r="E577" s="31">
        <f>IFERROR(VLOOKUP(B577,'GASTOS 2015'!$A$9:$D$850,4,FALSE),0)</f>
        <v>0</v>
      </c>
      <c r="F577" s="31">
        <f t="shared" si="22"/>
        <v>-3923.56</v>
      </c>
      <c r="G577" s="32">
        <f t="shared" si="23"/>
        <v>-1</v>
      </c>
    </row>
    <row r="578" spans="1:10" hidden="1" outlineLevel="1" x14ac:dyDescent="0.25">
      <c r="B578" s="24">
        <f>IF('GASTOS 2014'!E526='GASTOS 2014'!A526,0,'GASTOS 2014'!A526)</f>
        <v>316005</v>
      </c>
      <c r="C578" s="25" t="str">
        <f>VLOOKUP(B578,'GASTOS 2014'!$A$9:$E$818,3,FALSE)</f>
        <v>BOLIVAR</v>
      </c>
      <c r="D578" s="46">
        <f>IFERROR(VLOOKUP(B578,'GASTOS 2014'!$A$9:$E$818,4,FALSE),0)</f>
        <v>1700</v>
      </c>
      <c r="E578" s="46">
        <f>IFERROR(VLOOKUP(B578,'GASTOS 2015'!$A$9:$D$850,4,FALSE),0)</f>
        <v>0</v>
      </c>
      <c r="F578" s="46">
        <f t="shared" si="22"/>
        <v>-1700</v>
      </c>
      <c r="G578" s="47">
        <f t="shared" si="23"/>
        <v>-1</v>
      </c>
    </row>
    <row r="579" spans="1:10" ht="15.75" hidden="1" outlineLevel="1" thickBot="1" x14ac:dyDescent="0.3">
      <c r="B579" s="38">
        <f>IF('GASTOS 2014'!E527='GASTOS 2014'!A527,0,'GASTOS 2014'!A527)</f>
        <v>317034</v>
      </c>
      <c r="C579" s="39" t="str">
        <f>VLOOKUP(B579,'GASTOS 2014'!$A$9:$E$818,3,FALSE)</f>
        <v>MAGUI</v>
      </c>
      <c r="D579" s="40">
        <f>IFERROR(VLOOKUP(B579,'GASTOS 2014'!$A$9:$E$818,4,FALSE),0)</f>
        <v>0</v>
      </c>
      <c r="E579" s="40">
        <f>IFERROR(VLOOKUP(B579,'GASTOS 2015'!$A$9:$D$850,4,FALSE),0)</f>
        <v>0</v>
      </c>
      <c r="F579" s="40">
        <f t="shared" si="22"/>
        <v>0</v>
      </c>
      <c r="G579" s="41">
        <f t="shared" si="23"/>
        <v>0</v>
      </c>
    </row>
    <row r="580" spans="1:10" s="6" customFormat="1" collapsed="1" x14ac:dyDescent="0.25">
      <c r="C580" s="19"/>
      <c r="D580" s="20"/>
      <c r="E580" s="20"/>
      <c r="F580" s="20"/>
      <c r="G580" s="20"/>
      <c r="H580" s="20"/>
      <c r="I580" s="68"/>
      <c r="J580" s="20"/>
    </row>
    <row r="581" spans="1:10" ht="21" x14ac:dyDescent="0.25">
      <c r="A581" s="13"/>
      <c r="B581" s="13"/>
      <c r="C581" s="14" t="s">
        <v>1672</v>
      </c>
      <c r="D581" s="15">
        <v>0</v>
      </c>
      <c r="E581" s="15">
        <v>0</v>
      </c>
      <c r="F581" s="16">
        <f>E581-D581</f>
        <v>0</v>
      </c>
      <c r="G581" s="17" t="e">
        <f>E581/D581-1</f>
        <v>#DIV/0!</v>
      </c>
      <c r="H581" s="15">
        <f>'RECAUDO SEPTIEMBRE'!E546*20%</f>
        <v>0</v>
      </c>
      <c r="I581" s="62">
        <f>E581-H581</f>
        <v>0</v>
      </c>
      <c r="J581" s="63" t="e">
        <f>E581/H581-1</f>
        <v>#DIV/0!</v>
      </c>
    </row>
    <row r="582" spans="1:10" ht="15.75" hidden="1" outlineLevel="1" thickBot="1" x14ac:dyDescent="0.3">
      <c r="B582" s="21"/>
      <c r="C582" s="22"/>
      <c r="D582" s="21"/>
      <c r="E582" s="23"/>
      <c r="F582" s="21"/>
      <c r="G582" s="21"/>
      <c r="H582" s="69"/>
      <c r="I582" s="70"/>
      <c r="J582" s="69"/>
    </row>
    <row r="583" spans="1:10" hidden="1" outlineLevel="1" x14ac:dyDescent="0.25">
      <c r="B583" s="29">
        <f>IF('GASTOS 2015'!B533=4,'GASTOS 2015'!A533,0)</f>
        <v>418001</v>
      </c>
      <c r="C583" s="30" t="str">
        <f>VLOOKUP(B583,'GASTOS 2015'!$A$9:$D$850,3,FALSE)</f>
        <v xml:space="preserve">BARRANQUILLA                                      </v>
      </c>
      <c r="D583" s="31">
        <f>IFERROR(VLOOKUP(B583,'GASTOS 2014'!$A$9:$E$818,4,FALSE),0)</f>
        <v>242785140.09999999</v>
      </c>
      <c r="E583" s="31">
        <f>IFERROR(VLOOKUP(B583,'GASTOS 2015'!$A$9:$D$850,4,FALSE),0)</f>
        <v>252594825.94000006</v>
      </c>
      <c r="F583" s="31">
        <f t="shared" si="20"/>
        <v>9809685.8400000632</v>
      </c>
      <c r="G583" s="32">
        <f t="shared" si="21"/>
        <v>4.0404803341586693E-2</v>
      </c>
    </row>
    <row r="584" spans="1:10" hidden="1" outlineLevel="1" x14ac:dyDescent="0.25">
      <c r="B584" s="24">
        <f>IF('GASTOS 2015'!B534=4,'GASTOS 2015'!A534,0)</f>
        <v>419001</v>
      </c>
      <c r="C584" s="25" t="str">
        <f>VLOOKUP(B584,'GASTOS 2015'!$A$9:$D$850,3,FALSE)</f>
        <v xml:space="preserve">CARTAGENA                                         </v>
      </c>
      <c r="D584" s="46">
        <f>IFERROR(VLOOKUP(B584,'GASTOS 2014'!$A$9:$E$818,4,FALSE),0)</f>
        <v>90040471.809999987</v>
      </c>
      <c r="E584" s="46">
        <f>IFERROR(VLOOKUP(B584,'GASTOS 2015'!$A$9:$D$850,4,FALSE),0)</f>
        <v>96493811.829999983</v>
      </c>
      <c r="F584" s="46">
        <f t="shared" si="20"/>
        <v>6453340.0199999958</v>
      </c>
      <c r="G584" s="47">
        <f t="shared" si="21"/>
        <v>7.1671548252407957E-2</v>
      </c>
    </row>
    <row r="585" spans="1:10" hidden="1" outlineLevel="1" x14ac:dyDescent="0.25">
      <c r="B585" s="29">
        <f>IF('GASTOS 2015'!B535=4,'GASTOS 2015'!A535,0)</f>
        <v>422001</v>
      </c>
      <c r="C585" s="30" t="str">
        <f>VLOOKUP(B585,'GASTOS 2015'!$A$9:$D$850,3,FALSE)</f>
        <v xml:space="preserve">MONTERIA                                          </v>
      </c>
      <c r="D585" s="31">
        <f>IFERROR(VLOOKUP(B585,'GASTOS 2014'!$A$9:$E$818,4,FALSE),0)</f>
        <v>90211881.220000029</v>
      </c>
      <c r="E585" s="31">
        <f>IFERROR(VLOOKUP(B585,'GASTOS 2015'!$A$9:$D$850,4,FALSE),0)</f>
        <v>93287374.75999999</v>
      </c>
      <c r="F585" s="31">
        <f t="shared" si="20"/>
        <v>3075493.5399999619</v>
      </c>
      <c r="G585" s="32">
        <f t="shared" si="21"/>
        <v>3.4091890097045496E-2</v>
      </c>
    </row>
    <row r="586" spans="1:10" hidden="1" outlineLevel="1" x14ac:dyDescent="0.25">
      <c r="B586" s="24">
        <f>IF('GASTOS 2015'!B536=4,'GASTOS 2015'!A536,0)</f>
        <v>420001</v>
      </c>
      <c r="C586" s="25" t="str">
        <f>VLOOKUP(B586,'GASTOS 2015'!$A$9:$D$850,3,FALSE)</f>
        <v xml:space="preserve">SANTA MARTHA                                      </v>
      </c>
      <c r="D586" s="46">
        <f>IFERROR(VLOOKUP(B586,'GASTOS 2014'!$A$9:$E$818,4,FALSE),0)</f>
        <v>64043679.129999988</v>
      </c>
      <c r="E586" s="46">
        <f>IFERROR(VLOOKUP(B586,'GASTOS 2015'!$A$9:$D$850,4,FALSE),0)</f>
        <v>66602830.339999996</v>
      </c>
      <c r="F586" s="46">
        <f t="shared" si="20"/>
        <v>2559151.2100000083</v>
      </c>
      <c r="G586" s="47">
        <f t="shared" si="21"/>
        <v>3.9959465863997012E-2</v>
      </c>
    </row>
    <row r="587" spans="1:10" hidden="1" outlineLevel="1" x14ac:dyDescent="0.25">
      <c r="B587" s="29">
        <f>IF('GASTOS 2015'!B537=4,'GASTOS 2015'!A537,0)</f>
        <v>426001</v>
      </c>
      <c r="C587" s="30" t="str">
        <f>VLOOKUP(B587,'GASTOS 2015'!$A$9:$D$850,3,FALSE)</f>
        <v xml:space="preserve">VALLEDUPAR                                        </v>
      </c>
      <c r="D587" s="31">
        <f>IFERROR(VLOOKUP(B587,'GASTOS 2014'!$A$9:$E$818,4,FALSE),0)</f>
        <v>14958685.210000001</v>
      </c>
      <c r="E587" s="31">
        <f>IFERROR(VLOOKUP(B587,'GASTOS 2015'!$A$9:$D$850,4,FALSE),0)</f>
        <v>15448566.289999999</v>
      </c>
      <c r="F587" s="31">
        <f t="shared" si="20"/>
        <v>489881.07999999821</v>
      </c>
      <c r="G587" s="32">
        <f t="shared" si="21"/>
        <v>3.2748939704440705E-2</v>
      </c>
    </row>
    <row r="588" spans="1:10" hidden="1" outlineLevel="1" x14ac:dyDescent="0.25">
      <c r="B588" s="24">
        <f>IF('GASTOS 2015'!B538=4,'GASTOS 2015'!A538,0)</f>
        <v>419034</v>
      </c>
      <c r="C588" s="25" t="str">
        <f>VLOOKUP(B588,'GASTOS 2015'!$A$9:$D$850,3,FALSE)</f>
        <v xml:space="preserve">COTELCO BOLIVAR                                   </v>
      </c>
      <c r="D588" s="46">
        <f>IFERROR(VLOOKUP(B588,'GASTOS 2014'!$A$9:$E$818,4,FALSE),0)</f>
        <v>0</v>
      </c>
      <c r="E588" s="46">
        <f>IFERROR(VLOOKUP(B588,'GASTOS 2015'!$A$9:$D$850,4,FALSE),0)</f>
        <v>9958740</v>
      </c>
      <c r="F588" s="46">
        <f t="shared" si="20"/>
        <v>9958740</v>
      </c>
      <c r="G588" s="47">
        <f t="shared" si="21"/>
        <v>1</v>
      </c>
    </row>
    <row r="589" spans="1:10" hidden="1" outlineLevel="1" x14ac:dyDescent="0.25">
      <c r="B589" s="29">
        <f>IF('GASTOS 2015'!B539=4,'GASTOS 2015'!A539,0)</f>
        <v>423001</v>
      </c>
      <c r="C589" s="30" t="str">
        <f>VLOOKUP(B589,'GASTOS 2015'!$A$9:$D$850,3,FALSE)</f>
        <v xml:space="preserve">SINCELEJO                                         </v>
      </c>
      <c r="D589" s="31">
        <f>IFERROR(VLOOKUP(B589,'GASTOS 2014'!$A$9:$E$818,4,FALSE),0)</f>
        <v>6949209.0999999996</v>
      </c>
      <c r="E589" s="31">
        <f>IFERROR(VLOOKUP(B589,'GASTOS 2015'!$A$9:$D$850,4,FALSE),0)</f>
        <v>7849231.3899999997</v>
      </c>
      <c r="F589" s="31">
        <f t="shared" si="20"/>
        <v>900022.29</v>
      </c>
      <c r="G589" s="32">
        <f t="shared" si="21"/>
        <v>0.12951434861846356</v>
      </c>
    </row>
    <row r="590" spans="1:10" hidden="1" outlineLevel="1" x14ac:dyDescent="0.25">
      <c r="B590" s="24">
        <f>IF('GASTOS 2015'!B540=4,'GASTOS 2015'!A540,0)</f>
        <v>424001</v>
      </c>
      <c r="C590" s="25" t="str">
        <f>VLOOKUP(B590,'GASTOS 2015'!$A$9:$D$850,3,FALSE)</f>
        <v xml:space="preserve">SAN ANDRES ISLAS                                  </v>
      </c>
      <c r="D590" s="46">
        <f>IFERROR(VLOOKUP(B590,'GASTOS 2014'!$A$9:$E$818,4,FALSE),0)</f>
        <v>158160.69</v>
      </c>
      <c r="E590" s="46">
        <f>IFERROR(VLOOKUP(B590,'GASTOS 2015'!$A$9:$D$850,4,FALSE),0)</f>
        <v>4030539.24</v>
      </c>
      <c r="F590" s="46">
        <f t="shared" si="20"/>
        <v>3872378.5500000003</v>
      </c>
      <c r="G590" s="47">
        <f t="shared" si="21"/>
        <v>24.48382433081191</v>
      </c>
    </row>
    <row r="591" spans="1:10" hidden="1" outlineLevel="1" x14ac:dyDescent="0.25">
      <c r="B591" s="29">
        <f>IF('GASTOS 2015'!B541=4,'GASTOS 2015'!A541,0)</f>
        <v>424002</v>
      </c>
      <c r="C591" s="30" t="str">
        <f>VLOOKUP(B591,'GASTOS 2015'!$A$9:$D$850,3,FALSE)</f>
        <v xml:space="preserve">COTELCO SAN ANDRES ISLAS                          </v>
      </c>
      <c r="D591" s="31">
        <f>IFERROR(VLOOKUP(B591,'GASTOS 2014'!$A$9:$E$818,4,FALSE),0)</f>
        <v>0</v>
      </c>
      <c r="E591" s="31">
        <f>IFERROR(VLOOKUP(B591,'GASTOS 2015'!$A$9:$D$850,4,FALSE),0)</f>
        <v>3306210</v>
      </c>
      <c r="F591" s="31">
        <f t="shared" si="20"/>
        <v>3306210</v>
      </c>
      <c r="G591" s="32">
        <f t="shared" si="21"/>
        <v>1</v>
      </c>
    </row>
    <row r="592" spans="1:10" hidden="1" outlineLevel="1" x14ac:dyDescent="0.25">
      <c r="B592" s="24">
        <f>IF('GASTOS 2015'!B542=4,'GASTOS 2015'!A542,0)</f>
        <v>420023</v>
      </c>
      <c r="C592" s="25" t="str">
        <f>VLOOKUP(B592,'GASTOS 2015'!$A$9:$D$850,3,FALSE)</f>
        <v xml:space="preserve">COTELCO MAGDALENA                                 </v>
      </c>
      <c r="D592" s="46">
        <f>IFERROR(VLOOKUP(B592,'GASTOS 2014'!$A$9:$E$818,4,FALSE),0)</f>
        <v>0</v>
      </c>
      <c r="E592" s="46">
        <f>IFERROR(VLOOKUP(B592,'GASTOS 2015'!$A$9:$D$850,4,FALSE),0)</f>
        <v>2393022</v>
      </c>
      <c r="F592" s="46">
        <f t="shared" si="20"/>
        <v>2393022</v>
      </c>
      <c r="G592" s="47">
        <f t="shared" si="21"/>
        <v>1</v>
      </c>
    </row>
    <row r="593" spans="2:7" hidden="1" outlineLevel="1" x14ac:dyDescent="0.25">
      <c r="B593" s="29">
        <f>IF('GASTOS 2015'!B543=4,'GASTOS 2015'!A543,0)</f>
        <v>418024</v>
      </c>
      <c r="C593" s="30" t="str">
        <f>VLOOKUP(B593,'GASTOS 2015'!$A$9:$D$850,3,FALSE)</f>
        <v xml:space="preserve">COTELCO-ATLANTICO                                 </v>
      </c>
      <c r="D593" s="31">
        <f>IFERROR(VLOOKUP(B593,'GASTOS 2014'!$A$9:$E$818,4,FALSE),0)</f>
        <v>0</v>
      </c>
      <c r="E593" s="31">
        <f>IFERROR(VLOOKUP(B593,'GASTOS 2015'!$A$9:$D$850,4,FALSE),0)</f>
        <v>2321922</v>
      </c>
      <c r="F593" s="31">
        <f t="shared" si="20"/>
        <v>2321922</v>
      </c>
      <c r="G593" s="32">
        <f t="shared" si="21"/>
        <v>1</v>
      </c>
    </row>
    <row r="594" spans="2:7" hidden="1" outlineLevel="1" x14ac:dyDescent="0.25">
      <c r="B594" s="24">
        <f>IF('GASTOS 2015'!B544=4,'GASTOS 2015'!A544,0)</f>
        <v>418020</v>
      </c>
      <c r="C594" s="25" t="str">
        <f>VLOOKUP(B594,'GASTOS 2015'!$A$9:$D$850,3,FALSE)</f>
        <v xml:space="preserve">SOLEDAD                                           </v>
      </c>
      <c r="D594" s="46">
        <f>IFERROR(VLOOKUP(B594,'GASTOS 2014'!$A$9:$E$818,4,FALSE),0)</f>
        <v>870397</v>
      </c>
      <c r="E594" s="46">
        <f>IFERROR(VLOOKUP(B594,'GASTOS 2015'!$A$9:$D$850,4,FALSE),0)</f>
        <v>1183028</v>
      </c>
      <c r="F594" s="46">
        <f t="shared" si="20"/>
        <v>312631</v>
      </c>
      <c r="G594" s="47">
        <f t="shared" si="21"/>
        <v>0.35918207438674532</v>
      </c>
    </row>
    <row r="595" spans="2:7" hidden="1" outlineLevel="1" x14ac:dyDescent="0.25">
      <c r="B595" s="29">
        <f>IF('GASTOS 2015'!B545=4,'GASTOS 2015'!A545,0)</f>
        <v>422009</v>
      </c>
      <c r="C595" s="30" t="str">
        <f>VLOOKUP(B595,'GASTOS 2015'!$A$9:$D$850,3,FALSE)</f>
        <v xml:space="preserve">LORICA                                            </v>
      </c>
      <c r="D595" s="31">
        <f>IFERROR(VLOOKUP(B595,'GASTOS 2014'!$A$9:$E$818,4,FALSE),0)</f>
        <v>881567.33</v>
      </c>
      <c r="E595" s="31">
        <f>IFERROR(VLOOKUP(B595,'GASTOS 2015'!$A$9:$D$850,4,FALSE),0)</f>
        <v>1115314.73</v>
      </c>
      <c r="F595" s="31">
        <f t="shared" si="20"/>
        <v>233747.40000000002</v>
      </c>
      <c r="G595" s="32">
        <f t="shared" si="21"/>
        <v>0.26514979859791321</v>
      </c>
    </row>
    <row r="596" spans="2:7" hidden="1" outlineLevel="1" x14ac:dyDescent="0.25">
      <c r="B596" s="24">
        <f>IF('GASTOS 2015'!B546=4,'GASTOS 2015'!A546,0)</f>
        <v>426002</v>
      </c>
      <c r="C596" s="25" t="str">
        <f>VLOOKUP(B596,'GASTOS 2015'!$A$9:$D$850,3,FALSE)</f>
        <v xml:space="preserve">AGUACHICA                                         </v>
      </c>
      <c r="D596" s="46">
        <f>IFERROR(VLOOKUP(B596,'GASTOS 2014'!$A$9:$E$818,4,FALSE),0)</f>
        <v>473608.18</v>
      </c>
      <c r="E596" s="46">
        <f>IFERROR(VLOOKUP(B596,'GASTOS 2015'!$A$9:$D$850,4,FALSE),0)</f>
        <v>1039748.36</v>
      </c>
      <c r="F596" s="46">
        <f t="shared" si="20"/>
        <v>566140.17999999993</v>
      </c>
      <c r="G596" s="47">
        <f t="shared" si="21"/>
        <v>1.1953766930292464</v>
      </c>
    </row>
    <row r="597" spans="2:7" hidden="1" outlineLevel="1" x14ac:dyDescent="0.25">
      <c r="B597" s="29">
        <f>IF('GASTOS 2015'!B547=4,'GASTOS 2015'!A547,0)</f>
        <v>422019</v>
      </c>
      <c r="C597" s="30" t="str">
        <f>VLOOKUP(B597,'GASTOS 2015'!$A$9:$D$850,3,FALSE)</f>
        <v xml:space="preserve">SAHAGUN                                           </v>
      </c>
      <c r="D597" s="31">
        <f>IFERROR(VLOOKUP(B597,'GASTOS 2014'!$A$9:$E$818,4,FALSE),0)</f>
        <v>597708.02</v>
      </c>
      <c r="E597" s="31">
        <f>IFERROR(VLOOKUP(B597,'GASTOS 2015'!$A$9:$D$850,4,FALSE),0)</f>
        <v>884319.46</v>
      </c>
      <c r="F597" s="31">
        <f t="shared" si="20"/>
        <v>286611.43999999994</v>
      </c>
      <c r="G597" s="32">
        <f t="shared" si="21"/>
        <v>0.47951747410048129</v>
      </c>
    </row>
    <row r="598" spans="2:7" hidden="1" outlineLevel="1" x14ac:dyDescent="0.25">
      <c r="B598" s="24">
        <f>IF('GASTOS 2015'!B548=4,'GASTOS 2015'!A548,0)</f>
        <v>422012</v>
      </c>
      <c r="C598" s="25" t="str">
        <f>VLOOKUP(B598,'GASTOS 2015'!$A$9:$D$850,3,FALSE)</f>
        <v xml:space="preserve">MONTILIBANO                                       </v>
      </c>
      <c r="D598" s="46">
        <f>IFERROR(VLOOKUP(B598,'GASTOS 2014'!$A$9:$E$818,4,FALSE),0)</f>
        <v>1386161.68</v>
      </c>
      <c r="E598" s="46">
        <f>IFERROR(VLOOKUP(B598,'GASTOS 2015'!$A$9:$D$850,4,FALSE),0)</f>
        <v>797619.19999999995</v>
      </c>
      <c r="F598" s="46">
        <f t="shared" si="20"/>
        <v>-588542.48</v>
      </c>
      <c r="G598" s="47">
        <f t="shared" si="21"/>
        <v>-0.42458429524613606</v>
      </c>
    </row>
    <row r="599" spans="2:7" hidden="1" outlineLevel="1" x14ac:dyDescent="0.25">
      <c r="B599" s="29">
        <f>IF('GASTOS 2015'!B549=4,'GASTOS 2015'!A549,0)</f>
        <v>422014</v>
      </c>
      <c r="C599" s="30" t="str">
        <f>VLOOKUP(B599,'GASTOS 2015'!$A$9:$D$850,3,FALSE)</f>
        <v xml:space="preserve">PLANETA RICA                                      </v>
      </c>
      <c r="D599" s="31">
        <f>IFERROR(VLOOKUP(B599,'GASTOS 2014'!$A$9:$E$818,4,FALSE),0)</f>
        <v>850391.74</v>
      </c>
      <c r="E599" s="31">
        <f>IFERROR(VLOOKUP(B599,'GASTOS 2015'!$A$9:$D$850,4,FALSE),0)</f>
        <v>727177.32000000007</v>
      </c>
      <c r="F599" s="31">
        <f t="shared" si="20"/>
        <v>-123214.41999999993</v>
      </c>
      <c r="G599" s="32">
        <f t="shared" si="21"/>
        <v>-0.14489136500784916</v>
      </c>
    </row>
    <row r="600" spans="2:7" hidden="1" outlineLevel="1" x14ac:dyDescent="0.25">
      <c r="B600" s="24">
        <f>IF('GASTOS 2015'!B550=4,'GASTOS 2015'!A550,0)</f>
        <v>422005</v>
      </c>
      <c r="C600" s="25" t="str">
        <f>VLOOKUP(B600,'GASTOS 2015'!$A$9:$D$850,3,FALSE)</f>
        <v xml:space="preserve">CERETE                                            </v>
      </c>
      <c r="D600" s="46">
        <f>IFERROR(VLOOKUP(B600,'GASTOS 2014'!$A$9:$E$818,4,FALSE),0)</f>
        <v>712356.07000000007</v>
      </c>
      <c r="E600" s="46">
        <f>IFERROR(VLOOKUP(B600,'GASTOS 2015'!$A$9:$D$850,4,FALSE),0)</f>
        <v>721193.27</v>
      </c>
      <c r="F600" s="46">
        <f t="shared" si="20"/>
        <v>8837.1999999999534</v>
      </c>
      <c r="G600" s="47">
        <f t="shared" si="21"/>
        <v>1.2405593736289688E-2</v>
      </c>
    </row>
    <row r="601" spans="2:7" hidden="1" outlineLevel="1" x14ac:dyDescent="0.25">
      <c r="B601" s="29">
        <f>IF('GASTOS 2015'!B551=4,'GASTOS 2015'!A551,0)</f>
        <v>426029</v>
      </c>
      <c r="C601" s="30" t="str">
        <f>VLOOKUP(B601,'GASTOS 2015'!$A$9:$D$850,3,FALSE)</f>
        <v xml:space="preserve">COTELCO CESAR                                     </v>
      </c>
      <c r="D601" s="31">
        <f>IFERROR(VLOOKUP(B601,'GASTOS 2014'!$A$9:$E$818,4,FALSE),0)</f>
        <v>0</v>
      </c>
      <c r="E601" s="31">
        <f>IFERROR(VLOOKUP(B601,'GASTOS 2015'!$A$9:$D$850,4,FALSE),0)</f>
        <v>703728</v>
      </c>
      <c r="F601" s="31">
        <f t="shared" si="20"/>
        <v>703728</v>
      </c>
      <c r="G601" s="32">
        <f t="shared" si="21"/>
        <v>1</v>
      </c>
    </row>
    <row r="602" spans="2:7" hidden="1" outlineLevel="1" x14ac:dyDescent="0.25">
      <c r="B602" s="24">
        <f>IF('GASTOS 2015'!B552=4,'GASTOS 2015'!A552,0)</f>
        <v>419009</v>
      </c>
      <c r="C602" s="25" t="str">
        <f>VLOOKUP(B602,'GASTOS 2015'!$A$9:$D$850,3,FALSE)</f>
        <v xml:space="preserve">MAGANGUE                                          </v>
      </c>
      <c r="D602" s="46">
        <f>IFERROR(VLOOKUP(B602,'GASTOS 2014'!$A$9:$E$818,4,FALSE),0)</f>
        <v>40462.22</v>
      </c>
      <c r="E602" s="46">
        <f>IFERROR(VLOOKUP(B602,'GASTOS 2015'!$A$9:$D$850,4,FALSE),0)</f>
        <v>682795.37</v>
      </c>
      <c r="F602" s="46">
        <f t="shared" si="20"/>
        <v>642333.15</v>
      </c>
      <c r="G602" s="47">
        <f t="shared" si="21"/>
        <v>15.874886499060111</v>
      </c>
    </row>
    <row r="603" spans="2:7" hidden="1" outlineLevel="1" x14ac:dyDescent="0.25">
      <c r="B603" s="29">
        <f>IF('GASTOS 2015'!B553=4,'GASTOS 2015'!A553,0)</f>
        <v>418017</v>
      </c>
      <c r="C603" s="30" t="str">
        <f>VLOOKUP(B603,'GASTOS 2015'!$A$9:$D$850,3,FALSE)</f>
        <v xml:space="preserve">SABANA LARGA                                      </v>
      </c>
      <c r="D603" s="31">
        <f>IFERROR(VLOOKUP(B603,'GASTOS 2014'!$A$9:$E$818,4,FALSE),0)</f>
        <v>777572</v>
      </c>
      <c r="E603" s="31">
        <f>IFERROR(VLOOKUP(B603,'GASTOS 2015'!$A$9:$D$850,4,FALSE),0)</f>
        <v>650329</v>
      </c>
      <c r="F603" s="31">
        <f t="shared" si="20"/>
        <v>-127243</v>
      </c>
      <c r="G603" s="32">
        <f t="shared" si="21"/>
        <v>-0.16364143770609019</v>
      </c>
    </row>
    <row r="604" spans="2:7" hidden="1" outlineLevel="1" x14ac:dyDescent="0.25">
      <c r="B604" s="24">
        <f>IF('GASTOS 2015'!B554=4,'GASTOS 2015'!A554,0)</f>
        <v>422008</v>
      </c>
      <c r="C604" s="25" t="str">
        <f>VLOOKUP(B604,'GASTOS 2015'!$A$9:$D$850,3,FALSE)</f>
        <v xml:space="preserve">CIENAGA DE ORO                                    </v>
      </c>
      <c r="D604" s="46">
        <f>IFERROR(VLOOKUP(B604,'GASTOS 2014'!$A$9:$E$818,4,FALSE),0)</f>
        <v>468792.65</v>
      </c>
      <c r="E604" s="46">
        <f>IFERROR(VLOOKUP(B604,'GASTOS 2015'!$A$9:$D$850,4,FALSE),0)</f>
        <v>559190.79</v>
      </c>
      <c r="F604" s="46">
        <f t="shared" si="20"/>
        <v>90398.140000000014</v>
      </c>
      <c r="G604" s="47">
        <f t="shared" si="21"/>
        <v>0.19283182020878531</v>
      </c>
    </row>
    <row r="605" spans="2:7" hidden="1" outlineLevel="1" x14ac:dyDescent="0.25">
      <c r="B605" s="29">
        <f>IF('GASTOS 2015'!B555=4,'GASTOS 2015'!A555,0)</f>
        <v>421004</v>
      </c>
      <c r="C605" s="30" t="str">
        <f>VLOOKUP(B605,'GASTOS 2015'!$A$9:$D$850,3,FALSE)</f>
        <v xml:space="preserve">MAICAO                                            </v>
      </c>
      <c r="D605" s="31">
        <f>IFERROR(VLOOKUP(B605,'GASTOS 2014'!$A$9:$E$818,4,FALSE),0)</f>
        <v>852841.44</v>
      </c>
      <c r="E605" s="31">
        <f>IFERROR(VLOOKUP(B605,'GASTOS 2015'!$A$9:$D$850,4,FALSE),0)</f>
        <v>471968.44</v>
      </c>
      <c r="F605" s="31">
        <f t="shared" si="20"/>
        <v>-380872.99999999994</v>
      </c>
      <c r="G605" s="32">
        <f t="shared" si="21"/>
        <v>-0.44659297981580248</v>
      </c>
    </row>
    <row r="606" spans="2:7" hidden="1" outlineLevel="1" x14ac:dyDescent="0.25">
      <c r="B606" s="24">
        <f>IF('GASTOS 2015'!B556=4,'GASTOS 2015'!A556,0)</f>
        <v>422021</v>
      </c>
      <c r="C606" s="25" t="str">
        <f>VLOOKUP(B606,'GASTOS 2015'!$A$9:$D$850,3,FALSE)</f>
        <v xml:space="preserve">SAN ANTERO                                        </v>
      </c>
      <c r="D606" s="46">
        <f>IFERROR(VLOOKUP(B606,'GASTOS 2014'!$A$9:$E$818,4,FALSE),0)</f>
        <v>455839.06</v>
      </c>
      <c r="E606" s="46">
        <f>IFERROR(VLOOKUP(B606,'GASTOS 2015'!$A$9:$D$850,4,FALSE),0)</f>
        <v>471086.5</v>
      </c>
      <c r="F606" s="46">
        <f t="shared" si="20"/>
        <v>15247.440000000002</v>
      </c>
      <c r="G606" s="47">
        <f t="shared" si="21"/>
        <v>3.3449173925551801E-2</v>
      </c>
    </row>
    <row r="607" spans="2:7" hidden="1" outlineLevel="1" x14ac:dyDescent="0.25">
      <c r="B607" s="29">
        <f>IF('GASTOS 2015'!B557=4,'GASTOS 2015'!A557,0)</f>
        <v>423006</v>
      </c>
      <c r="C607" s="30" t="str">
        <f>VLOOKUP(B607,'GASTOS 2015'!$A$9:$D$850,3,FALSE)</f>
        <v xml:space="preserve">COROZAL                                           </v>
      </c>
      <c r="D607" s="31">
        <f>IFERROR(VLOOKUP(B607,'GASTOS 2014'!$A$9:$E$818,4,FALSE),0)</f>
        <v>784222.75</v>
      </c>
      <c r="E607" s="31">
        <f>IFERROR(VLOOKUP(B607,'GASTOS 2015'!$A$9:$D$850,4,FALSE),0)</f>
        <v>460087.98</v>
      </c>
      <c r="F607" s="31">
        <f t="shared" si="20"/>
        <v>-324134.77</v>
      </c>
      <c r="G607" s="32">
        <f t="shared" si="21"/>
        <v>-0.41331977426056565</v>
      </c>
    </row>
    <row r="608" spans="2:7" hidden="1" outlineLevel="1" x14ac:dyDescent="0.25">
      <c r="B608" s="24">
        <f>IF('GASTOS 2015'!B558=4,'GASTOS 2015'!A558,0)</f>
        <v>423018</v>
      </c>
      <c r="C608" s="25" t="str">
        <f>VLOOKUP(B608,'GASTOS 2015'!$A$9:$D$850,3,FALSE)</f>
        <v xml:space="preserve">SAN MARCOS                                        </v>
      </c>
      <c r="D608" s="46">
        <f>IFERROR(VLOOKUP(B608,'GASTOS 2014'!$A$9:$E$818,4,FALSE),0)</f>
        <v>279810.26</v>
      </c>
      <c r="E608" s="46">
        <f>IFERROR(VLOOKUP(B608,'GASTOS 2015'!$A$9:$D$850,4,FALSE),0)</f>
        <v>410515.71</v>
      </c>
      <c r="F608" s="46">
        <f t="shared" si="20"/>
        <v>130705.45000000001</v>
      </c>
      <c r="G608" s="47">
        <f t="shared" si="21"/>
        <v>0.46712172026858489</v>
      </c>
    </row>
    <row r="609" spans="2:7" hidden="1" outlineLevel="1" x14ac:dyDescent="0.25">
      <c r="B609" s="29">
        <f>IF('GASTOS 2015'!B559=4,'GASTOS 2015'!A559,0)</f>
        <v>421001</v>
      </c>
      <c r="C609" s="30" t="str">
        <f>VLOOKUP(B609,'GASTOS 2015'!$A$9:$D$850,3,FALSE)</f>
        <v xml:space="preserve">RIOHACHA                                          </v>
      </c>
      <c r="D609" s="31">
        <f>IFERROR(VLOOKUP(B609,'GASTOS 2014'!$A$9:$E$818,4,FALSE),0)</f>
        <v>1636630</v>
      </c>
      <c r="E609" s="31">
        <f>IFERROR(VLOOKUP(B609,'GASTOS 2015'!$A$9:$D$850,4,FALSE),0)</f>
        <v>395190</v>
      </c>
      <c r="F609" s="31">
        <f t="shared" si="20"/>
        <v>-1241440</v>
      </c>
      <c r="G609" s="32">
        <f t="shared" si="21"/>
        <v>-0.75853430524920107</v>
      </c>
    </row>
    <row r="610" spans="2:7" hidden="1" outlineLevel="1" x14ac:dyDescent="0.25">
      <c r="B610" s="24">
        <f>IF('GASTOS 2015'!B560=4,'GASTOS 2015'!A560,0)</f>
        <v>422025</v>
      </c>
      <c r="C610" s="25" t="str">
        <f>VLOOKUP(B610,'GASTOS 2015'!$A$9:$D$850,3,FALSE)</f>
        <v xml:space="preserve">SAN PELAYO                                        </v>
      </c>
      <c r="D610" s="46">
        <f>IFERROR(VLOOKUP(B610,'GASTOS 2014'!$A$9:$E$818,4,FALSE),0)</f>
        <v>431062.39</v>
      </c>
      <c r="E610" s="46">
        <f>IFERROR(VLOOKUP(B610,'GASTOS 2015'!$A$9:$D$850,4,FALSE),0)</f>
        <v>347869.11</v>
      </c>
      <c r="F610" s="46">
        <f t="shared" si="20"/>
        <v>-83193.280000000028</v>
      </c>
      <c r="G610" s="47">
        <f t="shared" si="21"/>
        <v>-0.19299591411813966</v>
      </c>
    </row>
    <row r="611" spans="2:7" hidden="1" outlineLevel="1" x14ac:dyDescent="0.25">
      <c r="B611" s="29">
        <f>IF('GASTOS 2015'!B561=4,'GASTOS 2015'!A561,0)</f>
        <v>422002</v>
      </c>
      <c r="C611" s="30" t="str">
        <f>VLOOKUP(B611,'GASTOS 2015'!$A$9:$D$850,3,FALSE)</f>
        <v xml:space="preserve">AYAPEL                                            </v>
      </c>
      <c r="D611" s="31">
        <f>IFERROR(VLOOKUP(B611,'GASTOS 2014'!$A$9:$E$818,4,FALSE),0)</f>
        <v>454140.74</v>
      </c>
      <c r="E611" s="31">
        <f>IFERROR(VLOOKUP(B611,'GASTOS 2015'!$A$9:$D$850,4,FALSE),0)</f>
        <v>343070.61</v>
      </c>
      <c r="F611" s="31">
        <f t="shared" si="20"/>
        <v>-111070.13</v>
      </c>
      <c r="G611" s="32">
        <f t="shared" si="21"/>
        <v>-0.24457204610183181</v>
      </c>
    </row>
    <row r="612" spans="2:7" hidden="1" outlineLevel="1" x14ac:dyDescent="0.25">
      <c r="B612" s="24">
        <f>IF('GASTOS 2015'!B562=4,'GASTOS 2015'!A562,0)</f>
        <v>421010</v>
      </c>
      <c r="C612" s="25" t="str">
        <f>VLOOKUP(B612,'GASTOS 2015'!$A$9:$D$850,3,FALSE)</f>
        <v xml:space="preserve">COTELCO-GUAJIRA                                   </v>
      </c>
      <c r="D612" s="46">
        <f>IFERROR(VLOOKUP(B612,'GASTOS 2014'!$A$9:$E$818,4,FALSE),0)</f>
        <v>0</v>
      </c>
      <c r="E612" s="46">
        <f>IFERROR(VLOOKUP(B612,'GASTOS 2015'!$A$9:$D$850,4,FALSE),0)</f>
        <v>336366</v>
      </c>
      <c r="F612" s="46">
        <f t="shared" si="20"/>
        <v>336366</v>
      </c>
      <c r="G612" s="47">
        <f t="shared" si="21"/>
        <v>1</v>
      </c>
    </row>
    <row r="613" spans="2:7" hidden="1" outlineLevel="1" x14ac:dyDescent="0.25">
      <c r="B613" s="29">
        <f>IF('GASTOS 2015'!B563=4,'GASTOS 2015'!A563,0)</f>
        <v>422024</v>
      </c>
      <c r="C613" s="30" t="str">
        <f>VLOOKUP(B613,'GASTOS 2015'!$A$9:$D$850,3,FALSE)</f>
        <v xml:space="preserve">TIERRA ALTA                                       </v>
      </c>
      <c r="D613" s="31">
        <f>IFERROR(VLOOKUP(B613,'GASTOS 2014'!$A$9:$E$818,4,FALSE),0)</f>
        <v>543259.03</v>
      </c>
      <c r="E613" s="31">
        <f>IFERROR(VLOOKUP(B613,'GASTOS 2015'!$A$9:$D$850,4,FALSE),0)</f>
        <v>335604.27</v>
      </c>
      <c r="F613" s="31">
        <f t="shared" si="20"/>
        <v>-207654.76</v>
      </c>
      <c r="G613" s="32">
        <f t="shared" si="21"/>
        <v>-0.38223894778150302</v>
      </c>
    </row>
    <row r="614" spans="2:7" hidden="1" outlineLevel="1" x14ac:dyDescent="0.25">
      <c r="B614" s="24">
        <f>IF('GASTOS 2015'!B564=4,'GASTOS 2015'!A564,0)</f>
        <v>423023</v>
      </c>
      <c r="C614" s="25" t="str">
        <f>VLOOKUP(B614,'GASTOS 2015'!$A$9:$D$850,3,FALSE)</f>
        <v xml:space="preserve">TOLU                                              </v>
      </c>
      <c r="D614" s="46">
        <f>IFERROR(VLOOKUP(B614,'GASTOS 2014'!$A$9:$E$818,4,FALSE),0)</f>
        <v>642072.48</v>
      </c>
      <c r="E614" s="46">
        <f>IFERROR(VLOOKUP(B614,'GASTOS 2015'!$A$9:$D$850,4,FALSE),0)</f>
        <v>294854.90000000002</v>
      </c>
      <c r="F614" s="46">
        <f t="shared" si="20"/>
        <v>-347217.57999999996</v>
      </c>
      <c r="G614" s="47">
        <f t="shared" si="21"/>
        <v>-0.54077629989685894</v>
      </c>
    </row>
    <row r="615" spans="2:7" hidden="1" outlineLevel="1" x14ac:dyDescent="0.25">
      <c r="B615" s="29">
        <f>IF('GASTOS 2015'!B565=4,'GASTOS 2015'!A565,0)</f>
        <v>418008</v>
      </c>
      <c r="C615" s="30" t="str">
        <f>VLOOKUP(B615,'GASTOS 2015'!$A$9:$D$850,3,FALSE)</f>
        <v xml:space="preserve">MALAMBO                                           </v>
      </c>
      <c r="D615" s="31">
        <f>IFERROR(VLOOKUP(B615,'GASTOS 2014'!$A$9:$E$818,4,FALSE),0)</f>
        <v>440169</v>
      </c>
      <c r="E615" s="31">
        <f>IFERROR(VLOOKUP(B615,'GASTOS 2015'!$A$9:$D$850,4,FALSE),0)</f>
        <v>289704</v>
      </c>
      <c r="F615" s="31">
        <f t="shared" si="20"/>
        <v>-150465</v>
      </c>
      <c r="G615" s="32">
        <f t="shared" si="21"/>
        <v>-0.34183461352344213</v>
      </c>
    </row>
    <row r="616" spans="2:7" hidden="1" outlineLevel="1" x14ac:dyDescent="0.25">
      <c r="B616" s="24">
        <f>IF('GASTOS 2015'!B566=4,'GASTOS 2015'!A566,0)</f>
        <v>418016</v>
      </c>
      <c r="C616" s="25" t="str">
        <f>VLOOKUP(B616,'GASTOS 2015'!$A$9:$D$850,3,FALSE)</f>
        <v xml:space="preserve">SABANA GRANDE                                     </v>
      </c>
      <c r="D616" s="46">
        <f>IFERROR(VLOOKUP(B616,'GASTOS 2014'!$A$9:$E$818,4,FALSE),0)</f>
        <v>232131</v>
      </c>
      <c r="E616" s="46">
        <f>IFERROR(VLOOKUP(B616,'GASTOS 2015'!$A$9:$D$850,4,FALSE),0)</f>
        <v>288947</v>
      </c>
      <c r="F616" s="46">
        <f t="shared" si="20"/>
        <v>56816</v>
      </c>
      <c r="G616" s="47">
        <f t="shared" si="21"/>
        <v>0.24475834765714177</v>
      </c>
    </row>
    <row r="617" spans="2:7" hidden="1" outlineLevel="1" x14ac:dyDescent="0.25">
      <c r="B617" s="29">
        <f>IF('GASTOS 2015'!B567=4,'GASTOS 2015'!A567,0)</f>
        <v>418002</v>
      </c>
      <c r="C617" s="30" t="str">
        <f>VLOOKUP(B617,'GASTOS 2015'!$A$9:$D$850,3,FALSE)</f>
        <v xml:space="preserve">BARANOA                                           </v>
      </c>
      <c r="D617" s="31">
        <f>IFERROR(VLOOKUP(B617,'GASTOS 2014'!$A$9:$E$818,4,FALSE),0)</f>
        <v>176991.34</v>
      </c>
      <c r="E617" s="31">
        <f>IFERROR(VLOOKUP(B617,'GASTOS 2015'!$A$9:$D$850,4,FALSE),0)</f>
        <v>287748.79000000004</v>
      </c>
      <c r="F617" s="31">
        <f t="shared" si="20"/>
        <v>110757.45000000004</v>
      </c>
      <c r="G617" s="32">
        <f t="shared" si="21"/>
        <v>0.62577892229077436</v>
      </c>
    </row>
    <row r="618" spans="2:7" hidden="1" outlineLevel="1" x14ac:dyDescent="0.25">
      <c r="B618" s="24">
        <f>IF('GASTOS 2015'!B568=4,'GASTOS 2015'!A568,0)</f>
        <v>422017</v>
      </c>
      <c r="C618" s="25" t="str">
        <f>VLOOKUP(B618,'GASTOS 2015'!$A$9:$D$850,3,FALSE)</f>
        <v xml:space="preserve">PUERTO LIBERTADORES                               </v>
      </c>
      <c r="D618" s="46">
        <f>IFERROR(VLOOKUP(B618,'GASTOS 2014'!$A$9:$E$818,4,FALSE),0)</f>
        <v>483608.88</v>
      </c>
      <c r="E618" s="46">
        <f>IFERROR(VLOOKUP(B618,'GASTOS 2015'!$A$9:$D$850,4,FALSE),0)</f>
        <v>285555.45</v>
      </c>
      <c r="F618" s="46">
        <f t="shared" si="20"/>
        <v>-198053.43</v>
      </c>
      <c r="G618" s="47">
        <f t="shared" si="21"/>
        <v>-0.40953224432107205</v>
      </c>
    </row>
    <row r="619" spans="2:7" hidden="1" outlineLevel="1" x14ac:dyDescent="0.25">
      <c r="B619" s="29">
        <f>IF('GASTOS 2015'!B569=4,'GASTOS 2015'!A569,0)</f>
        <v>423015</v>
      </c>
      <c r="C619" s="30" t="str">
        <f>VLOOKUP(B619,'GASTOS 2015'!$A$9:$D$850,3,FALSE)</f>
        <v xml:space="preserve">SAMPUES                                           </v>
      </c>
      <c r="D619" s="31">
        <f>IFERROR(VLOOKUP(B619,'GASTOS 2014'!$A$9:$E$818,4,FALSE),0)</f>
        <v>497388.6</v>
      </c>
      <c r="E619" s="31">
        <f>IFERROR(VLOOKUP(B619,'GASTOS 2015'!$A$9:$D$850,4,FALSE),0)</f>
        <v>285554.58999999997</v>
      </c>
      <c r="F619" s="31">
        <f t="shared" si="20"/>
        <v>-211834.01</v>
      </c>
      <c r="G619" s="32">
        <f t="shared" si="21"/>
        <v>-0.4258923706735539</v>
      </c>
    </row>
    <row r="620" spans="2:7" hidden="1" outlineLevel="1" x14ac:dyDescent="0.25">
      <c r="B620" s="24">
        <f>IF('GASTOS 2015'!B570=4,'GASTOS 2015'!A570,0)</f>
        <v>422020</v>
      </c>
      <c r="C620" s="25" t="str">
        <f>VLOOKUP(B620,'GASTOS 2015'!$A$9:$D$850,3,FALSE)</f>
        <v xml:space="preserve">SAN ANDRES DE S.                                  </v>
      </c>
      <c r="D620" s="46">
        <f>IFERROR(VLOOKUP(B620,'GASTOS 2014'!$A$9:$E$818,4,FALSE),0)</f>
        <v>269283.81</v>
      </c>
      <c r="E620" s="46">
        <f>IFERROR(VLOOKUP(B620,'GASTOS 2015'!$A$9:$D$850,4,FALSE),0)</f>
        <v>285163.39</v>
      </c>
      <c r="F620" s="46">
        <f t="shared" si="20"/>
        <v>15879.580000000016</v>
      </c>
      <c r="G620" s="47">
        <f t="shared" si="21"/>
        <v>5.8969679610519465E-2</v>
      </c>
    </row>
    <row r="621" spans="2:7" hidden="1" outlineLevel="1" x14ac:dyDescent="0.25">
      <c r="B621" s="29">
        <f>IF('GASTOS 2015'!B571=4,'GASTOS 2015'!A571,0)</f>
        <v>422027</v>
      </c>
      <c r="C621" s="30" t="str">
        <f>VLOOKUP(B621,'GASTOS 2015'!$A$9:$D$850,3,FALSE)</f>
        <v xml:space="preserve">COTELCO CORDOBA                                   </v>
      </c>
      <c r="D621" s="31">
        <f>IFERROR(VLOOKUP(B621,'GASTOS 2014'!$A$9:$E$818,4,FALSE),0)</f>
        <v>0</v>
      </c>
      <c r="E621" s="31">
        <f>IFERROR(VLOOKUP(B621,'GASTOS 2015'!$A$9:$D$850,4,FALSE),0)</f>
        <v>279798</v>
      </c>
      <c r="F621" s="31">
        <f t="shared" si="20"/>
        <v>279798</v>
      </c>
      <c r="G621" s="32">
        <f t="shared" si="21"/>
        <v>1</v>
      </c>
    </row>
    <row r="622" spans="2:7" hidden="1" outlineLevel="1" x14ac:dyDescent="0.25">
      <c r="B622" s="24">
        <f>IF('GASTOS 2015'!B572=4,'GASTOS 2015'!A572,0)</f>
        <v>418014</v>
      </c>
      <c r="C622" s="25" t="str">
        <f>VLOOKUP(B622,'GASTOS 2015'!$A$9:$D$850,3,FALSE)</f>
        <v xml:space="preserve">PUERTO COLOMBIA                                   </v>
      </c>
      <c r="D622" s="46">
        <f>IFERROR(VLOOKUP(B622,'GASTOS 2014'!$A$9:$E$818,4,FALSE),0)</f>
        <v>580326.12</v>
      </c>
      <c r="E622" s="46">
        <f>IFERROR(VLOOKUP(B622,'GASTOS 2015'!$A$9:$D$850,4,FALSE),0)</f>
        <v>274866.53000000003</v>
      </c>
      <c r="F622" s="46">
        <f t="shared" si="20"/>
        <v>-305459.58999999997</v>
      </c>
      <c r="G622" s="47">
        <f t="shared" si="21"/>
        <v>-0.52635850683405394</v>
      </c>
    </row>
    <row r="623" spans="2:7" hidden="1" outlineLevel="1" x14ac:dyDescent="0.25">
      <c r="B623" s="29">
        <f>IF('GASTOS 2015'!B573=4,'GASTOS 2015'!A573,0)</f>
        <v>423033</v>
      </c>
      <c r="C623" s="30" t="str">
        <f>VLOOKUP(B623,'GASTOS 2015'!$A$9:$D$850,3,FALSE)</f>
        <v>COVEÑAS- SUCRE</v>
      </c>
      <c r="D623" s="31">
        <f>IFERROR(VLOOKUP(B623,'GASTOS 2014'!$A$9:$E$818,4,FALSE),0)</f>
        <v>870025</v>
      </c>
      <c r="E623" s="31">
        <f>IFERROR(VLOOKUP(B623,'GASTOS 2015'!$A$9:$D$850,4,FALSE),0)</f>
        <v>249441</v>
      </c>
      <c r="F623" s="31">
        <f t="shared" si="20"/>
        <v>-620584</v>
      </c>
      <c r="G623" s="32">
        <f t="shared" si="21"/>
        <v>-0.71329444556190913</v>
      </c>
    </row>
    <row r="624" spans="2:7" hidden="1" outlineLevel="1" x14ac:dyDescent="0.25">
      <c r="B624" s="24">
        <f>IF('GASTOS 2015'!B574=4,'GASTOS 2015'!A574,0)</f>
        <v>423021</v>
      </c>
      <c r="C624" s="25" t="str">
        <f>VLOOKUP(B624,'GASTOS 2015'!$A$9:$D$850,3,FALSE)</f>
        <v xml:space="preserve">SINCE                                             </v>
      </c>
      <c r="D624" s="46">
        <f>IFERROR(VLOOKUP(B624,'GASTOS 2014'!$A$9:$E$818,4,FALSE),0)</f>
        <v>666125.09</v>
      </c>
      <c r="E624" s="46">
        <f>IFERROR(VLOOKUP(B624,'GASTOS 2015'!$A$9:$D$850,4,FALSE),0)</f>
        <v>240947.18</v>
      </c>
      <c r="F624" s="46">
        <f t="shared" si="20"/>
        <v>-425177.91</v>
      </c>
      <c r="G624" s="47">
        <f t="shared" si="21"/>
        <v>-0.63828538570736015</v>
      </c>
    </row>
    <row r="625" spans="2:7" hidden="1" outlineLevel="1" x14ac:dyDescent="0.25">
      <c r="B625" s="29">
        <f>IF('GASTOS 2015'!B575=4,'GASTOS 2015'!A575,0)</f>
        <v>422022</v>
      </c>
      <c r="C625" s="30" t="str">
        <f>VLOOKUP(B625,'GASTOS 2015'!$A$9:$D$850,3,FALSE)</f>
        <v xml:space="preserve">SAN BERNARDO                                      </v>
      </c>
      <c r="D625" s="31">
        <f>IFERROR(VLOOKUP(B625,'GASTOS 2014'!$A$9:$E$818,4,FALSE),0)</f>
        <v>245400</v>
      </c>
      <c r="E625" s="31">
        <f>IFERROR(VLOOKUP(B625,'GASTOS 2015'!$A$9:$D$850,4,FALSE),0)</f>
        <v>236832</v>
      </c>
      <c r="F625" s="31">
        <f t="shared" si="20"/>
        <v>-8568</v>
      </c>
      <c r="G625" s="32">
        <f t="shared" si="21"/>
        <v>-3.4914425427872819E-2</v>
      </c>
    </row>
    <row r="626" spans="2:7" hidden="1" outlineLevel="1" x14ac:dyDescent="0.25">
      <c r="B626" s="24">
        <f>IF('GASTOS 2015'!B576=4,'GASTOS 2015'!A576,0)</f>
        <v>418021</v>
      </c>
      <c r="C626" s="25" t="str">
        <f>VLOOKUP(B626,'GASTOS 2015'!$A$9:$D$850,3,FALSE)</f>
        <v xml:space="preserve">SUAN                                              </v>
      </c>
      <c r="D626" s="46">
        <f>IFERROR(VLOOKUP(B626,'GASTOS 2014'!$A$9:$E$818,4,FALSE),0)</f>
        <v>1600</v>
      </c>
      <c r="E626" s="46">
        <f>IFERROR(VLOOKUP(B626,'GASTOS 2015'!$A$9:$D$850,4,FALSE),0)</f>
        <v>235934</v>
      </c>
      <c r="F626" s="46">
        <f t="shared" si="20"/>
        <v>234334</v>
      </c>
      <c r="G626" s="47">
        <f t="shared" si="21"/>
        <v>146.45875000000001</v>
      </c>
    </row>
    <row r="627" spans="2:7" hidden="1" outlineLevel="1" x14ac:dyDescent="0.25">
      <c r="B627" s="29">
        <f>IF('GASTOS 2015'!B577=4,'GASTOS 2015'!A577,0)</f>
        <v>422013</v>
      </c>
      <c r="C627" s="30" t="str">
        <f>VLOOKUP(B627,'GASTOS 2015'!$A$9:$D$850,3,FALSE)</f>
        <v xml:space="preserve">MONITOS                                           </v>
      </c>
      <c r="D627" s="31">
        <f>IFERROR(VLOOKUP(B627,'GASTOS 2014'!$A$9:$E$818,4,FALSE),0)</f>
        <v>97699.8</v>
      </c>
      <c r="E627" s="31">
        <f>IFERROR(VLOOKUP(B627,'GASTOS 2015'!$A$9:$D$850,4,FALSE),0)</f>
        <v>223132.4</v>
      </c>
      <c r="F627" s="31">
        <f t="shared" si="20"/>
        <v>125432.59999999999</v>
      </c>
      <c r="G627" s="32">
        <f t="shared" si="21"/>
        <v>1.2838572852759165</v>
      </c>
    </row>
    <row r="628" spans="2:7" hidden="1" outlineLevel="1" x14ac:dyDescent="0.25">
      <c r="B628" s="24">
        <f>IF('GASTOS 2015'!B578=4,'GASTOS 2015'!A578,0)</f>
        <v>423007</v>
      </c>
      <c r="C628" s="25" t="str">
        <f>VLOOKUP(B628,'GASTOS 2015'!$A$9:$D$850,3,FALSE)</f>
        <v xml:space="preserve">GALERAS                                           </v>
      </c>
      <c r="D628" s="46">
        <f>IFERROR(VLOOKUP(B628,'GASTOS 2014'!$A$9:$E$818,4,FALSE),0)</f>
        <v>402122.7</v>
      </c>
      <c r="E628" s="46">
        <f>IFERROR(VLOOKUP(B628,'GASTOS 2015'!$A$9:$D$850,4,FALSE),0)</f>
        <v>222321.61</v>
      </c>
      <c r="F628" s="46">
        <f t="shared" si="20"/>
        <v>-179801.09000000003</v>
      </c>
      <c r="G628" s="47">
        <f t="shared" si="21"/>
        <v>-0.44712991830602955</v>
      </c>
    </row>
    <row r="629" spans="2:7" hidden="1" outlineLevel="1" x14ac:dyDescent="0.25">
      <c r="B629" s="29">
        <f>IF('GASTOS 2015'!B579=4,'GASTOS 2015'!A579,0)</f>
        <v>422007</v>
      </c>
      <c r="C629" s="30" t="str">
        <f>VLOOKUP(B629,'GASTOS 2015'!$A$9:$D$850,3,FALSE)</f>
        <v xml:space="preserve">CHINU                                             </v>
      </c>
      <c r="D629" s="31">
        <f>IFERROR(VLOOKUP(B629,'GASTOS 2014'!$A$9:$E$818,4,FALSE),0)</f>
        <v>268800</v>
      </c>
      <c r="E629" s="31">
        <f>IFERROR(VLOOKUP(B629,'GASTOS 2015'!$A$9:$D$850,4,FALSE),0)</f>
        <v>211873</v>
      </c>
      <c r="F629" s="31">
        <f t="shared" si="20"/>
        <v>-56927</v>
      </c>
      <c r="G629" s="32">
        <f t="shared" si="21"/>
        <v>-0.21178199404761899</v>
      </c>
    </row>
    <row r="630" spans="2:7" hidden="1" outlineLevel="1" x14ac:dyDescent="0.25">
      <c r="B630" s="24">
        <f>IF('GASTOS 2015'!B580=4,'GASTOS 2015'!A580,0)</f>
        <v>422034</v>
      </c>
      <c r="C630" s="25" t="str">
        <f>VLOOKUP(B630,'GASTOS 2015'!$A$9:$D$850,3,FALSE)</f>
        <v xml:space="preserve">LA APARTADA                                      </v>
      </c>
      <c r="D630" s="46">
        <f>IFERROR(VLOOKUP(B630,'GASTOS 2014'!$A$9:$E$818,4,FALSE),0)</f>
        <v>251200</v>
      </c>
      <c r="E630" s="46">
        <f>IFERROR(VLOOKUP(B630,'GASTOS 2015'!$A$9:$D$850,4,FALSE),0)</f>
        <v>194617</v>
      </c>
      <c r="F630" s="46">
        <f t="shared" si="20"/>
        <v>-56583</v>
      </c>
      <c r="G630" s="47">
        <f t="shared" si="21"/>
        <v>-0.22525079617834398</v>
      </c>
    </row>
    <row r="631" spans="2:7" hidden="1" outlineLevel="1" x14ac:dyDescent="0.25">
      <c r="B631" s="29">
        <f>IF('GASTOS 2015'!B581=4,'GASTOS 2015'!A581,0)</f>
        <v>423025</v>
      </c>
      <c r="C631" s="30" t="str">
        <f>VLOOKUP(B631,'GASTOS 2015'!$A$9:$D$850,3,FALSE)</f>
        <v xml:space="preserve">COTELCO-SUCRE                                     </v>
      </c>
      <c r="D631" s="31">
        <f>IFERROR(VLOOKUP(B631,'GASTOS 2014'!$A$9:$E$818,4,FALSE),0)</f>
        <v>0</v>
      </c>
      <c r="E631" s="31">
        <f>IFERROR(VLOOKUP(B631,'GASTOS 2015'!$A$9:$D$850,4,FALSE),0)</f>
        <v>191646</v>
      </c>
      <c r="F631" s="31">
        <f t="shared" si="20"/>
        <v>191646</v>
      </c>
      <c r="G631" s="32">
        <f t="shared" si="21"/>
        <v>1</v>
      </c>
    </row>
    <row r="632" spans="2:7" hidden="1" outlineLevel="1" x14ac:dyDescent="0.25">
      <c r="B632" s="24">
        <f>IF('GASTOS 2015'!B582=4,'GASTOS 2015'!A582,0)</f>
        <v>422006</v>
      </c>
      <c r="C632" s="25" t="str">
        <f>VLOOKUP(B632,'GASTOS 2015'!$A$9:$D$850,3,FALSE)</f>
        <v xml:space="preserve">CHIMA                                             </v>
      </c>
      <c r="D632" s="46">
        <f>IFERROR(VLOOKUP(B632,'GASTOS 2014'!$A$9:$E$818,4,FALSE),0)</f>
        <v>365817.54000000004</v>
      </c>
      <c r="E632" s="46">
        <f>IFERROR(VLOOKUP(B632,'GASTOS 2015'!$A$9:$D$850,4,FALSE),0)</f>
        <v>184949.16</v>
      </c>
      <c r="F632" s="46">
        <f t="shared" si="20"/>
        <v>-180868.38000000003</v>
      </c>
      <c r="G632" s="47">
        <f t="shared" si="21"/>
        <v>-0.49442238335537447</v>
      </c>
    </row>
    <row r="633" spans="2:7" hidden="1" outlineLevel="1" x14ac:dyDescent="0.25">
      <c r="B633" s="29">
        <f>IF('GASTOS 2015'!B583=4,'GASTOS 2015'!A583,0)</f>
        <v>422036</v>
      </c>
      <c r="C633" s="30" t="str">
        <f>VLOOKUP(B633,'GASTOS 2015'!$A$9:$D$850,3,FALSE)</f>
        <v xml:space="preserve">COTORRA-CORDOBA                                   </v>
      </c>
      <c r="D633" s="31">
        <f>IFERROR(VLOOKUP(B633,'GASTOS 2014'!$A$9:$E$818,4,FALSE),0)</f>
        <v>174900</v>
      </c>
      <c r="E633" s="31">
        <f>IFERROR(VLOOKUP(B633,'GASTOS 2015'!$A$9:$D$850,4,FALSE),0)</f>
        <v>184817</v>
      </c>
      <c r="F633" s="31">
        <f t="shared" si="20"/>
        <v>9917</v>
      </c>
      <c r="G633" s="32">
        <f t="shared" si="21"/>
        <v>5.6700971983990822E-2</v>
      </c>
    </row>
    <row r="634" spans="2:7" hidden="1" outlineLevel="1" x14ac:dyDescent="0.25">
      <c r="B634" s="24">
        <f>IF('GASTOS 2015'!B584=4,'GASTOS 2015'!A584,0)</f>
        <v>420013</v>
      </c>
      <c r="C634" s="25" t="str">
        <f>VLOOKUP(B634,'GASTOS 2015'!$A$9:$D$850,3,FALSE)</f>
        <v xml:space="preserve">PLATO                                             </v>
      </c>
      <c r="D634" s="46">
        <f>IFERROR(VLOOKUP(B634,'GASTOS 2014'!$A$9:$E$818,4,FALSE),0)</f>
        <v>702785.53</v>
      </c>
      <c r="E634" s="46">
        <f>IFERROR(VLOOKUP(B634,'GASTOS 2015'!$A$9:$D$850,4,FALSE),0)</f>
        <v>183455.31</v>
      </c>
      <c r="F634" s="46">
        <f t="shared" si="20"/>
        <v>-519330.22000000003</v>
      </c>
      <c r="G634" s="47">
        <f t="shared" si="21"/>
        <v>-0.73895975063686925</v>
      </c>
    </row>
    <row r="635" spans="2:7" hidden="1" outlineLevel="1" x14ac:dyDescent="0.25">
      <c r="B635" s="29">
        <f>IF('GASTOS 2015'!B585=4,'GASTOS 2015'!A585,0)</f>
        <v>418005</v>
      </c>
      <c r="C635" s="30" t="str">
        <f>VLOOKUP(B635,'GASTOS 2015'!$A$9:$D$850,3,FALSE)</f>
        <v xml:space="preserve">GALAPA                                            </v>
      </c>
      <c r="D635" s="31">
        <f>IFERROR(VLOOKUP(B635,'GASTOS 2014'!$A$9:$E$818,4,FALSE),0)</f>
        <v>151560</v>
      </c>
      <c r="E635" s="31">
        <f>IFERROR(VLOOKUP(B635,'GASTOS 2015'!$A$9:$D$850,4,FALSE),0)</f>
        <v>174492</v>
      </c>
      <c r="F635" s="31">
        <f t="shared" si="20"/>
        <v>22932</v>
      </c>
      <c r="G635" s="32">
        <f t="shared" si="21"/>
        <v>0.15130641330166261</v>
      </c>
    </row>
    <row r="636" spans="2:7" hidden="1" outlineLevel="1" x14ac:dyDescent="0.25">
      <c r="B636" s="24">
        <f>IF('GASTOS 2015'!B586=4,'GASTOS 2015'!A586,0)</f>
        <v>422011</v>
      </c>
      <c r="C636" s="25" t="str">
        <f>VLOOKUP(B636,'GASTOS 2015'!$A$9:$D$850,3,FALSE)</f>
        <v xml:space="preserve">MOMIL                                             </v>
      </c>
      <c r="D636" s="46">
        <f>IFERROR(VLOOKUP(B636,'GASTOS 2014'!$A$9:$E$818,4,FALSE),0)</f>
        <v>147519.29999999999</v>
      </c>
      <c r="E636" s="46">
        <f>IFERROR(VLOOKUP(B636,'GASTOS 2015'!$A$9:$D$850,4,FALSE),0)</f>
        <v>153419.97</v>
      </c>
      <c r="F636" s="46">
        <f t="shared" si="20"/>
        <v>5900.6700000000128</v>
      </c>
      <c r="G636" s="47">
        <f t="shared" si="21"/>
        <v>3.9999308565048963E-2</v>
      </c>
    </row>
    <row r="637" spans="2:7" hidden="1" outlineLevel="1" x14ac:dyDescent="0.25">
      <c r="B637" s="29">
        <f>IF('GASTOS 2015'!B587=4,'GASTOS 2015'!A587,0)</f>
        <v>422003</v>
      </c>
      <c r="C637" s="30" t="str">
        <f>VLOOKUP(B637,'GASTOS 2015'!$A$9:$D$850,3,FALSE)</f>
        <v xml:space="preserve">BUENAVISTA                                        </v>
      </c>
      <c r="D637" s="31">
        <f>IFERROR(VLOOKUP(B637,'GASTOS 2014'!$A$9:$E$818,4,FALSE),0)</f>
        <v>197028.75</v>
      </c>
      <c r="E637" s="31">
        <f>IFERROR(VLOOKUP(B637,'GASTOS 2015'!$A$9:$D$850,4,FALSE),0)</f>
        <v>152126.5</v>
      </c>
      <c r="F637" s="31">
        <f t="shared" ref="F637:F700" si="24">E637-D637</f>
        <v>-44902.25</v>
      </c>
      <c r="G637" s="32">
        <f t="shared" ref="G637:G700" si="25">IF(AND(D637=0,E637&gt;0),100%,IFERROR(E637/D637-1,0%))</f>
        <v>-0.22789694397391247</v>
      </c>
    </row>
    <row r="638" spans="2:7" hidden="1" outlineLevel="1" x14ac:dyDescent="0.25">
      <c r="B638" s="24">
        <f>IF('GASTOS 2015'!B588=4,'GASTOS 2015'!A588,0)</f>
        <v>424005</v>
      </c>
      <c r="C638" s="25" t="str">
        <f>VLOOKUP(B638,'GASTOS 2015'!$A$9:$D$850,3,FALSE)</f>
        <v xml:space="preserve">PROVIDENCIA                                       </v>
      </c>
      <c r="D638" s="46">
        <f>IFERROR(VLOOKUP(B638,'GASTOS 2014'!$A$9:$E$818,4,FALSE),0)</f>
        <v>0</v>
      </c>
      <c r="E638" s="46">
        <f>IFERROR(VLOOKUP(B638,'GASTOS 2015'!$A$9:$D$850,4,FALSE),0)</f>
        <v>148230</v>
      </c>
      <c r="F638" s="46">
        <f t="shared" si="24"/>
        <v>148230</v>
      </c>
      <c r="G638" s="47">
        <f t="shared" si="25"/>
        <v>1</v>
      </c>
    </row>
    <row r="639" spans="2:7" hidden="1" outlineLevel="1" x14ac:dyDescent="0.25">
      <c r="B639" s="29">
        <f>IF('GASTOS 2015'!B589=4,'GASTOS 2015'!A589,0)</f>
        <v>418007</v>
      </c>
      <c r="C639" s="30" t="str">
        <f>VLOOKUP(B639,'GASTOS 2015'!$A$9:$D$850,3,FALSE)</f>
        <v xml:space="preserve">LURUACO                                           </v>
      </c>
      <c r="D639" s="31">
        <f>IFERROR(VLOOKUP(B639,'GASTOS 2014'!$A$9:$E$818,4,FALSE),0)</f>
        <v>5878.33</v>
      </c>
      <c r="E639" s="31">
        <f>IFERROR(VLOOKUP(B639,'GASTOS 2015'!$A$9:$D$850,4,FALSE),0)</f>
        <v>147488</v>
      </c>
      <c r="F639" s="31">
        <f t="shared" si="24"/>
        <v>141609.67000000001</v>
      </c>
      <c r="G639" s="32">
        <f t="shared" si="25"/>
        <v>24.090119132474701</v>
      </c>
    </row>
    <row r="640" spans="2:7" hidden="1" outlineLevel="1" x14ac:dyDescent="0.25">
      <c r="B640" s="24">
        <f>IF('GASTOS 2015'!B590=4,'GASTOS 2015'!A590,0)</f>
        <v>423024</v>
      </c>
      <c r="C640" s="25" t="str">
        <f>VLOOKUP(B640,'GASTOS 2015'!$A$9:$D$850,3,FALSE)</f>
        <v xml:space="preserve">TOLU VIEJO                                        </v>
      </c>
      <c r="D640" s="46">
        <f>IFERROR(VLOOKUP(B640,'GASTOS 2014'!$A$9:$E$818,4,FALSE),0)</f>
        <v>281489.07999999996</v>
      </c>
      <c r="E640" s="46">
        <f>IFERROR(VLOOKUP(B640,'GASTOS 2015'!$A$9:$D$850,4,FALSE),0)</f>
        <v>145447.04000000001</v>
      </c>
      <c r="F640" s="46">
        <f t="shared" si="24"/>
        <v>-136042.03999999995</v>
      </c>
      <c r="G640" s="47">
        <f t="shared" si="25"/>
        <v>-0.4832942009686485</v>
      </c>
    </row>
    <row r="641" spans="2:7" hidden="1" outlineLevel="1" x14ac:dyDescent="0.25">
      <c r="B641" s="29">
        <f>IF('GASTOS 2015'!B591=4,'GASTOS 2015'!A591,0)</f>
        <v>418003</v>
      </c>
      <c r="C641" s="30" t="str">
        <f>VLOOKUP(B641,'GASTOS 2015'!$A$9:$D$850,3,FALSE)</f>
        <v xml:space="preserve">CAMPO DE LA CRUZ                                  </v>
      </c>
      <c r="D641" s="31">
        <f>IFERROR(VLOOKUP(B641,'GASTOS 2014'!$A$9:$E$818,4,FALSE),0)</f>
        <v>67442</v>
      </c>
      <c r="E641" s="31">
        <f>IFERROR(VLOOKUP(B641,'GASTOS 2015'!$A$9:$D$850,4,FALSE),0)</f>
        <v>144596</v>
      </c>
      <c r="F641" s="31">
        <f t="shared" si="24"/>
        <v>77154</v>
      </c>
      <c r="G641" s="32">
        <f t="shared" si="25"/>
        <v>1.1440052192995465</v>
      </c>
    </row>
    <row r="642" spans="2:7" hidden="1" outlineLevel="1" x14ac:dyDescent="0.25">
      <c r="B642" s="24">
        <f>IF('GASTOS 2015'!B592=4,'GASTOS 2015'!A592,0)</f>
        <v>418022</v>
      </c>
      <c r="C642" s="25" t="str">
        <f>VLOOKUP(B642,'GASTOS 2015'!$A$9:$D$850,3,FALSE)</f>
        <v xml:space="preserve">TUBARA                                            </v>
      </c>
      <c r="D642" s="46">
        <f>IFERROR(VLOOKUP(B642,'GASTOS 2014'!$A$9:$E$818,4,FALSE),0)</f>
        <v>0</v>
      </c>
      <c r="E642" s="46">
        <f>IFERROR(VLOOKUP(B642,'GASTOS 2015'!$A$9:$D$850,4,FALSE),0)</f>
        <v>141068</v>
      </c>
      <c r="F642" s="46">
        <f t="shared" si="24"/>
        <v>141068</v>
      </c>
      <c r="G642" s="47">
        <f t="shared" si="25"/>
        <v>1</v>
      </c>
    </row>
    <row r="643" spans="2:7" hidden="1" outlineLevel="1" x14ac:dyDescent="0.25">
      <c r="B643" s="29">
        <f>IF('GASTOS 2015'!B593=4,'GASTOS 2015'!A593,0)</f>
        <v>418019</v>
      </c>
      <c r="C643" s="30" t="str">
        <f>VLOOKUP(B643,'GASTOS 2015'!$A$9:$D$850,3,FALSE)</f>
        <v xml:space="preserve">SANTO TOMAS                                       </v>
      </c>
      <c r="D643" s="31">
        <f>IFERROR(VLOOKUP(B643,'GASTOS 2014'!$A$9:$E$818,4,FALSE),0)</f>
        <v>169916.22</v>
      </c>
      <c r="E643" s="31">
        <f>IFERROR(VLOOKUP(B643,'GASTOS 2015'!$A$9:$D$850,4,FALSE),0)</f>
        <v>138943.97</v>
      </c>
      <c r="F643" s="31">
        <f t="shared" si="24"/>
        <v>-30972.25</v>
      </c>
      <c r="G643" s="32">
        <f t="shared" si="25"/>
        <v>-0.18227953752737669</v>
      </c>
    </row>
    <row r="644" spans="2:7" hidden="1" outlineLevel="1" x14ac:dyDescent="0.25">
      <c r="B644" s="24">
        <f>IF('GASTOS 2015'!B594=4,'GASTOS 2015'!A594,0)</f>
        <v>422023</v>
      </c>
      <c r="C644" s="25" t="str">
        <f>VLOOKUP(B644,'GASTOS 2015'!$A$9:$D$850,3,FALSE)</f>
        <v xml:space="preserve">SAN CARLOS                                        </v>
      </c>
      <c r="D644" s="46">
        <f>IFERROR(VLOOKUP(B644,'GASTOS 2014'!$A$9:$E$818,4,FALSE),0)</f>
        <v>210337.47</v>
      </c>
      <c r="E644" s="46">
        <f>IFERROR(VLOOKUP(B644,'GASTOS 2015'!$A$9:$D$850,4,FALSE),0)</f>
        <v>128986.33</v>
      </c>
      <c r="F644" s="46">
        <f t="shared" si="24"/>
        <v>-81351.14</v>
      </c>
      <c r="G644" s="47">
        <f t="shared" si="25"/>
        <v>-0.38676484983869019</v>
      </c>
    </row>
    <row r="645" spans="2:7" hidden="1" outlineLevel="1" x14ac:dyDescent="0.25">
      <c r="B645" s="29">
        <f>IF('GASTOS 2015'!B595=4,'GASTOS 2015'!A595,0)</f>
        <v>423020</v>
      </c>
      <c r="C645" s="30" t="str">
        <f>VLOOKUP(B645,'GASTOS 2015'!$A$9:$D$850,3,FALSE)</f>
        <v xml:space="preserve">SAN PEDRO                                         </v>
      </c>
      <c r="D645" s="31">
        <f>IFERROR(VLOOKUP(B645,'GASTOS 2014'!$A$9:$E$818,4,FALSE),0)</f>
        <v>394726.76</v>
      </c>
      <c r="E645" s="31">
        <f>IFERROR(VLOOKUP(B645,'GASTOS 2015'!$A$9:$D$850,4,FALSE),0)</f>
        <v>126766.34</v>
      </c>
      <c r="F645" s="31">
        <f t="shared" si="24"/>
        <v>-267960.42000000004</v>
      </c>
      <c r="G645" s="32">
        <f t="shared" si="25"/>
        <v>-0.67885040274441999</v>
      </c>
    </row>
    <row r="646" spans="2:7" hidden="1" outlineLevel="1" x14ac:dyDescent="0.25">
      <c r="B646" s="24">
        <f>IF('GASTOS 2015'!B596=4,'GASTOS 2015'!A596,0)</f>
        <v>422010</v>
      </c>
      <c r="C646" s="25" t="str">
        <f>VLOOKUP(B646,'GASTOS 2015'!$A$9:$D$850,3,FALSE)</f>
        <v xml:space="preserve">LOS CORDOBAS                                      </v>
      </c>
      <c r="D646" s="46">
        <f>IFERROR(VLOOKUP(B646,'GASTOS 2014'!$A$9:$E$818,4,FALSE),0)</f>
        <v>105428.89</v>
      </c>
      <c r="E646" s="46">
        <f>IFERROR(VLOOKUP(B646,'GASTOS 2015'!$A$9:$D$850,4,FALSE),0)</f>
        <v>112969.68</v>
      </c>
      <c r="F646" s="46">
        <f t="shared" si="24"/>
        <v>7540.7899999999936</v>
      </c>
      <c r="G646" s="47">
        <f t="shared" si="25"/>
        <v>7.1524892275731888E-2</v>
      </c>
    </row>
    <row r="647" spans="2:7" hidden="1" outlineLevel="1" x14ac:dyDescent="0.25">
      <c r="B647" s="29">
        <f>IF('GASTOS 2015'!B597=4,'GASTOS 2015'!A597,0)</f>
        <v>419030</v>
      </c>
      <c r="C647" s="30" t="str">
        <f>VLOOKUP(B647,'GASTOS 2015'!$A$9:$D$850,3,FALSE)</f>
        <v xml:space="preserve">TURBACO                                           </v>
      </c>
      <c r="D647" s="31">
        <f>IFERROR(VLOOKUP(B647,'GASTOS 2014'!$A$9:$E$818,4,FALSE),0)</f>
        <v>0</v>
      </c>
      <c r="E647" s="31">
        <f>IFERROR(VLOOKUP(B647,'GASTOS 2015'!$A$9:$D$850,4,FALSE),0)</f>
        <v>107501</v>
      </c>
      <c r="F647" s="31">
        <f t="shared" si="24"/>
        <v>107501</v>
      </c>
      <c r="G647" s="32">
        <f t="shared" si="25"/>
        <v>1</v>
      </c>
    </row>
    <row r="648" spans="2:7" hidden="1" outlineLevel="1" x14ac:dyDescent="0.25">
      <c r="B648" s="24">
        <f>IF('GASTOS 2015'!B598=4,'GASTOS 2015'!A598,0)</f>
        <v>423012</v>
      </c>
      <c r="C648" s="25" t="str">
        <f>VLOOKUP(B648,'GASTOS 2015'!$A$9:$D$850,3,FALSE)</f>
        <v xml:space="preserve">MORROA                                            </v>
      </c>
      <c r="D648" s="46">
        <f>IFERROR(VLOOKUP(B648,'GASTOS 2014'!$A$9:$E$818,4,FALSE),0)</f>
        <v>116800</v>
      </c>
      <c r="E648" s="46">
        <f>IFERROR(VLOOKUP(B648,'GASTOS 2015'!$A$9:$D$850,4,FALSE),0)</f>
        <v>102879</v>
      </c>
      <c r="F648" s="46">
        <f t="shared" si="24"/>
        <v>-13921</v>
      </c>
      <c r="G648" s="47">
        <f t="shared" si="25"/>
        <v>-0.11918664383561639</v>
      </c>
    </row>
    <row r="649" spans="2:7" hidden="1" outlineLevel="1" x14ac:dyDescent="0.25">
      <c r="B649" s="29">
        <f>IF('GASTOS 2015'!B599=4,'GASTOS 2015'!A599,0)</f>
        <v>419003</v>
      </c>
      <c r="C649" s="30" t="str">
        <f>VLOOKUP(B649,'GASTOS 2015'!$A$9:$D$850,3,FALSE)</f>
        <v xml:space="preserve">ARJONA                                            </v>
      </c>
      <c r="D649" s="31">
        <f>IFERROR(VLOOKUP(B649,'GASTOS 2014'!$A$9:$E$818,4,FALSE),0)</f>
        <v>188474.51</v>
      </c>
      <c r="E649" s="31">
        <f>IFERROR(VLOOKUP(B649,'GASTOS 2015'!$A$9:$D$850,4,FALSE),0)</f>
        <v>96913.93</v>
      </c>
      <c r="F649" s="31">
        <f t="shared" si="24"/>
        <v>-91560.580000000016</v>
      </c>
      <c r="G649" s="32">
        <f t="shared" si="25"/>
        <v>-0.48579821218264485</v>
      </c>
    </row>
    <row r="650" spans="2:7" hidden="1" outlineLevel="1" x14ac:dyDescent="0.25">
      <c r="B650" s="24">
        <f>IF('GASTOS 2015'!B600=4,'GASTOS 2015'!A600,0)</f>
        <v>426024</v>
      </c>
      <c r="C650" s="25" t="str">
        <f>VLOOKUP(B650,'GASTOS 2015'!$A$9:$D$850,3,FALSE)</f>
        <v xml:space="preserve">SAN ALBERTO                                       </v>
      </c>
      <c r="D650" s="46">
        <f>IFERROR(VLOOKUP(B650,'GASTOS 2014'!$A$9:$E$818,4,FALSE),0)</f>
        <v>412801.85</v>
      </c>
      <c r="E650" s="46">
        <f>IFERROR(VLOOKUP(B650,'GASTOS 2015'!$A$9:$D$850,4,FALSE),0)</f>
        <v>94174.63</v>
      </c>
      <c r="F650" s="46">
        <f t="shared" si="24"/>
        <v>-318627.21999999997</v>
      </c>
      <c r="G650" s="47">
        <f t="shared" si="25"/>
        <v>-0.77186480632293675</v>
      </c>
    </row>
    <row r="651" spans="2:7" hidden="1" outlineLevel="1" x14ac:dyDescent="0.25">
      <c r="B651" s="29">
        <f>IF('GASTOS 2015'!B601=4,'GASTOS 2015'!A601,0)</f>
        <v>420005</v>
      </c>
      <c r="C651" s="30" t="str">
        <f>VLOOKUP(B651,'GASTOS 2015'!$A$9:$D$850,3,FALSE)</f>
        <v xml:space="preserve">CIENAGA                                           </v>
      </c>
      <c r="D651" s="31">
        <f>IFERROR(VLOOKUP(B651,'GASTOS 2014'!$A$9:$E$818,4,FALSE),0)</f>
        <v>441989.66000000003</v>
      </c>
      <c r="E651" s="31">
        <f>IFERROR(VLOOKUP(B651,'GASTOS 2015'!$A$9:$D$850,4,FALSE),0)</f>
        <v>89926</v>
      </c>
      <c r="F651" s="31">
        <f t="shared" si="24"/>
        <v>-352063.66000000003</v>
      </c>
      <c r="G651" s="32">
        <f t="shared" si="25"/>
        <v>-0.79654275170147648</v>
      </c>
    </row>
    <row r="652" spans="2:7" hidden="1" outlineLevel="1" x14ac:dyDescent="0.25">
      <c r="B652" s="24">
        <f>IF('GASTOS 2015'!B602=4,'GASTOS 2015'!A602,0)</f>
        <v>419007</v>
      </c>
      <c r="C652" s="25" t="str">
        <f>VLOOKUP(B652,'GASTOS 2015'!$A$9:$D$850,3,FALSE)</f>
        <v xml:space="preserve">EL CARMEN DE BOLIVAR                              </v>
      </c>
      <c r="D652" s="46">
        <f>IFERROR(VLOOKUP(B652,'GASTOS 2014'!$A$9:$E$818,4,FALSE),0)</f>
        <v>308229</v>
      </c>
      <c r="E652" s="46">
        <f>IFERROR(VLOOKUP(B652,'GASTOS 2015'!$A$9:$D$850,4,FALSE),0)</f>
        <v>80585</v>
      </c>
      <c r="F652" s="46">
        <f t="shared" si="24"/>
        <v>-227644</v>
      </c>
      <c r="G652" s="47">
        <f t="shared" si="25"/>
        <v>-0.7385547758322546</v>
      </c>
    </row>
    <row r="653" spans="2:7" hidden="1" outlineLevel="1" x14ac:dyDescent="0.25">
      <c r="B653" s="29">
        <f>IF('GASTOS 2015'!B603=4,'GASTOS 2015'!A603,0)</f>
        <v>418010</v>
      </c>
      <c r="C653" s="30" t="str">
        <f>VLOOKUP(B653,'GASTOS 2015'!$A$9:$D$850,3,FALSE)</f>
        <v xml:space="preserve">PALMAR DE VARELA                                  </v>
      </c>
      <c r="D653" s="31">
        <f>IFERROR(VLOOKUP(B653,'GASTOS 2014'!$A$9:$E$818,4,FALSE),0)</f>
        <v>85487</v>
      </c>
      <c r="E653" s="31">
        <f>IFERROR(VLOOKUP(B653,'GASTOS 2015'!$A$9:$D$850,4,FALSE),0)</f>
        <v>78372</v>
      </c>
      <c r="F653" s="31">
        <f t="shared" si="24"/>
        <v>-7115</v>
      </c>
      <c r="G653" s="32">
        <f t="shared" si="25"/>
        <v>-8.322902897516582E-2</v>
      </c>
    </row>
    <row r="654" spans="2:7" hidden="1" outlineLevel="1" x14ac:dyDescent="0.25">
      <c r="B654" s="24">
        <f>IF('GASTOS 2015'!B604=4,'GASTOS 2015'!A604,0)</f>
        <v>423010</v>
      </c>
      <c r="C654" s="25" t="str">
        <f>VLOOKUP(B654,'GASTOS 2015'!$A$9:$D$850,3,FALSE)</f>
        <v xml:space="preserve">LOS PALMITOS                                      </v>
      </c>
      <c r="D654" s="46">
        <f>IFERROR(VLOOKUP(B654,'GASTOS 2014'!$A$9:$E$818,4,FALSE),0)</f>
        <v>85433.86</v>
      </c>
      <c r="E654" s="46">
        <f>IFERROR(VLOOKUP(B654,'GASTOS 2015'!$A$9:$D$850,4,FALSE),0)</f>
        <v>77707.67</v>
      </c>
      <c r="F654" s="46">
        <f t="shared" si="24"/>
        <v>-7726.1900000000023</v>
      </c>
      <c r="G654" s="47">
        <f t="shared" si="25"/>
        <v>-9.0434752684708353E-2</v>
      </c>
    </row>
    <row r="655" spans="2:7" hidden="1" outlineLevel="1" x14ac:dyDescent="0.25">
      <c r="B655" s="29">
        <f>IF('GASTOS 2015'!B605=4,'GASTOS 2015'!A605,0)</f>
        <v>422018</v>
      </c>
      <c r="C655" s="30" t="str">
        <f>VLOOKUP(B655,'GASTOS 2015'!$A$9:$D$850,3,FALSE)</f>
        <v xml:space="preserve">PURISIMA                                          </v>
      </c>
      <c r="D655" s="31">
        <f>IFERROR(VLOOKUP(B655,'GASTOS 2014'!$A$9:$E$818,4,FALSE),0)</f>
        <v>76236.320000000007</v>
      </c>
      <c r="E655" s="31">
        <f>IFERROR(VLOOKUP(B655,'GASTOS 2015'!$A$9:$D$850,4,FALSE),0)</f>
        <v>77371.87</v>
      </c>
      <c r="F655" s="31">
        <f t="shared" si="24"/>
        <v>1135.5499999999884</v>
      </c>
      <c r="G655" s="32">
        <f t="shared" si="25"/>
        <v>1.4895131349466961E-2</v>
      </c>
    </row>
    <row r="656" spans="2:7" hidden="1" outlineLevel="1" x14ac:dyDescent="0.25">
      <c r="B656" s="24">
        <f>IF('GASTOS 2015'!B606=4,'GASTOS 2015'!A606,0)</f>
        <v>422016</v>
      </c>
      <c r="C656" s="25" t="str">
        <f>VLOOKUP(B656,'GASTOS 2015'!$A$9:$D$850,3,FALSE)</f>
        <v xml:space="preserve">PUERTO ESCONDIDO                                  </v>
      </c>
      <c r="D656" s="46">
        <f>IFERROR(VLOOKUP(B656,'GASTOS 2014'!$A$9:$E$818,4,FALSE),0)</f>
        <v>75462.929999999993</v>
      </c>
      <c r="E656" s="46">
        <f>IFERROR(VLOOKUP(B656,'GASTOS 2015'!$A$9:$D$850,4,FALSE),0)</f>
        <v>76187.850000000006</v>
      </c>
      <c r="F656" s="46">
        <f t="shared" si="24"/>
        <v>724.92000000001281</v>
      </c>
      <c r="G656" s="47">
        <f t="shared" si="25"/>
        <v>9.6063060366198272E-3</v>
      </c>
    </row>
    <row r="657" spans="2:7" hidden="1" outlineLevel="1" x14ac:dyDescent="0.25">
      <c r="B657" s="29">
        <f>IF('GASTOS 2015'!B607=4,'GASTOS 2015'!A607,0)</f>
        <v>426013</v>
      </c>
      <c r="C657" s="30" t="str">
        <f>VLOOKUP(B657,'GASTOS 2015'!$A$9:$D$850,3,FALSE)</f>
        <v xml:space="preserve">GAMARRA                                           </v>
      </c>
      <c r="D657" s="31">
        <f>IFERROR(VLOOKUP(B657,'GASTOS 2014'!$A$9:$E$818,4,FALSE),0)</f>
        <v>0</v>
      </c>
      <c r="E657" s="31">
        <f>IFERROR(VLOOKUP(B657,'GASTOS 2015'!$A$9:$D$850,4,FALSE),0)</f>
        <v>74271</v>
      </c>
      <c r="F657" s="31">
        <f t="shared" si="24"/>
        <v>74271</v>
      </c>
      <c r="G657" s="32">
        <f t="shared" si="25"/>
        <v>1</v>
      </c>
    </row>
    <row r="658" spans="2:7" hidden="1" outlineLevel="1" x14ac:dyDescent="0.25">
      <c r="B658" s="24">
        <f>IF('GASTOS 2015'!B608=4,'GASTOS 2015'!A608,0)</f>
        <v>423019</v>
      </c>
      <c r="C658" s="25" t="str">
        <f>VLOOKUP(B658,'GASTOS 2015'!$A$9:$D$850,3,FALSE)</f>
        <v xml:space="preserve">SAN ONOFRE                                        </v>
      </c>
      <c r="D658" s="46">
        <f>IFERROR(VLOOKUP(B658,'GASTOS 2014'!$A$9:$E$818,4,FALSE),0)</f>
        <v>256827.16999999998</v>
      </c>
      <c r="E658" s="46">
        <f>IFERROR(VLOOKUP(B658,'GASTOS 2015'!$A$9:$D$850,4,FALSE),0)</f>
        <v>70325.2</v>
      </c>
      <c r="F658" s="46">
        <f t="shared" si="24"/>
        <v>-186501.96999999997</v>
      </c>
      <c r="G658" s="47">
        <f t="shared" si="25"/>
        <v>-0.72617694615410044</v>
      </c>
    </row>
    <row r="659" spans="2:7" hidden="1" outlineLevel="1" x14ac:dyDescent="0.25">
      <c r="B659" s="29">
        <f>IF('GASTOS 2015'!B609=4,'GASTOS 2015'!A609,0)</f>
        <v>421003</v>
      </c>
      <c r="C659" s="30" t="str">
        <f>VLOOKUP(B659,'GASTOS 2015'!$A$9:$D$850,3,FALSE)</f>
        <v xml:space="preserve">FONSECA                                           </v>
      </c>
      <c r="D659" s="31">
        <f>IFERROR(VLOOKUP(B659,'GASTOS 2014'!$A$9:$E$818,4,FALSE),0)</f>
        <v>538227</v>
      </c>
      <c r="E659" s="31">
        <f>IFERROR(VLOOKUP(B659,'GASTOS 2015'!$A$9:$D$850,4,FALSE),0)</f>
        <v>65056</v>
      </c>
      <c r="F659" s="31">
        <f t="shared" si="24"/>
        <v>-473171</v>
      </c>
      <c r="G659" s="32">
        <f t="shared" si="25"/>
        <v>-0.87912906636047616</v>
      </c>
    </row>
    <row r="660" spans="2:7" hidden="1" outlineLevel="1" x14ac:dyDescent="0.25">
      <c r="B660" s="24">
        <f>IF('GASTOS 2015'!B610=4,'GASTOS 2015'!A610,0)</f>
        <v>418009</v>
      </c>
      <c r="C660" s="25" t="str">
        <f>VLOOKUP(B660,'GASTOS 2015'!$A$9:$D$850,3,FALSE)</f>
        <v xml:space="preserve">MANATI                                            </v>
      </c>
      <c r="D660" s="46">
        <f>IFERROR(VLOOKUP(B660,'GASTOS 2014'!$A$9:$E$818,4,FALSE),0)</f>
        <v>0</v>
      </c>
      <c r="E660" s="46">
        <f>IFERROR(VLOOKUP(B660,'GASTOS 2015'!$A$9:$D$850,4,FALSE),0)</f>
        <v>64247.199999999997</v>
      </c>
      <c r="F660" s="46">
        <f t="shared" si="24"/>
        <v>64247.199999999997</v>
      </c>
      <c r="G660" s="47">
        <f t="shared" si="25"/>
        <v>1</v>
      </c>
    </row>
    <row r="661" spans="2:7" hidden="1" outlineLevel="1" x14ac:dyDescent="0.25">
      <c r="B661" s="29">
        <f>IF('GASTOS 2015'!B611=4,'GASTOS 2015'!A611,0)</f>
        <v>423002</v>
      </c>
      <c r="C661" s="30" t="str">
        <f>VLOOKUP(B661,'GASTOS 2015'!$A$9:$D$850,3,FALSE)</f>
        <v xml:space="preserve">BUENAVISTA                                        </v>
      </c>
      <c r="D661" s="31">
        <f>IFERROR(VLOOKUP(B661,'GASTOS 2014'!$A$9:$E$818,4,FALSE),0)</f>
        <v>69268.040000000008</v>
      </c>
      <c r="E661" s="31">
        <f>IFERROR(VLOOKUP(B661,'GASTOS 2015'!$A$9:$D$850,4,FALSE),0)</f>
        <v>63922.51</v>
      </c>
      <c r="F661" s="31">
        <f t="shared" si="24"/>
        <v>-5345.5300000000061</v>
      </c>
      <c r="G661" s="32">
        <f t="shared" si="25"/>
        <v>-7.7171665316356663E-2</v>
      </c>
    </row>
    <row r="662" spans="2:7" hidden="1" outlineLevel="1" x14ac:dyDescent="0.25">
      <c r="B662" s="24">
        <f>IF('GASTOS 2015'!B612=4,'GASTOS 2015'!A612,0)</f>
        <v>423013</v>
      </c>
      <c r="C662" s="25" t="str">
        <f>VLOOKUP(B662,'GASTOS 2015'!$A$9:$D$850,3,FALSE)</f>
        <v xml:space="preserve">OVEJAS                                            </v>
      </c>
      <c r="D662" s="46">
        <f>IFERROR(VLOOKUP(B662,'GASTOS 2014'!$A$9:$E$818,4,FALSE),0)</f>
        <v>152866.29999999999</v>
      </c>
      <c r="E662" s="46">
        <f>IFERROR(VLOOKUP(B662,'GASTOS 2015'!$A$9:$D$850,4,FALSE),0)</f>
        <v>60778.67</v>
      </c>
      <c r="F662" s="46">
        <f t="shared" si="24"/>
        <v>-92087.62999999999</v>
      </c>
      <c r="G662" s="47">
        <f t="shared" si="25"/>
        <v>-0.60240635117092522</v>
      </c>
    </row>
    <row r="663" spans="2:7" hidden="1" outlineLevel="1" x14ac:dyDescent="0.25">
      <c r="B663" s="29">
        <f>IF('GASTOS 2015'!B613=4,'GASTOS 2015'!A613,0)</f>
        <v>419025</v>
      </c>
      <c r="C663" s="30" t="str">
        <f>VLOOKUP(B663,'GASTOS 2015'!$A$9:$D$850,3,FALSE)</f>
        <v xml:space="preserve">SANTA ROSA                                        </v>
      </c>
      <c r="D663" s="31">
        <f>IFERROR(VLOOKUP(B663,'GASTOS 2014'!$A$9:$E$818,4,FALSE),0)</f>
        <v>0</v>
      </c>
      <c r="E663" s="31">
        <f>IFERROR(VLOOKUP(B663,'GASTOS 2015'!$A$9:$D$850,4,FALSE),0)</f>
        <v>58310.49</v>
      </c>
      <c r="F663" s="31">
        <f t="shared" si="24"/>
        <v>58310.49</v>
      </c>
      <c r="G663" s="32">
        <f t="shared" si="25"/>
        <v>1</v>
      </c>
    </row>
    <row r="664" spans="2:7" hidden="1" outlineLevel="1" x14ac:dyDescent="0.25">
      <c r="B664" s="24">
        <f>IF('GASTOS 2015'!B614=4,'GASTOS 2015'!A614,0)</f>
        <v>422015</v>
      </c>
      <c r="C664" s="25" t="str">
        <f>VLOOKUP(B664,'GASTOS 2015'!$A$9:$D$850,3,FALSE)</f>
        <v xml:space="preserve">PUEBLO NUEVO                                      </v>
      </c>
      <c r="D664" s="46">
        <f>IFERROR(VLOOKUP(B664,'GASTOS 2014'!$A$9:$E$818,4,FALSE),0)</f>
        <v>126702.11</v>
      </c>
      <c r="E664" s="46">
        <f>IFERROR(VLOOKUP(B664,'GASTOS 2015'!$A$9:$D$850,4,FALSE),0)</f>
        <v>57499.1</v>
      </c>
      <c r="F664" s="46">
        <f t="shared" si="24"/>
        <v>-69203.010000000009</v>
      </c>
      <c r="G664" s="47">
        <f t="shared" si="25"/>
        <v>-0.54618672096305265</v>
      </c>
    </row>
    <row r="665" spans="2:7" hidden="1" outlineLevel="1" x14ac:dyDescent="0.25">
      <c r="B665" s="29">
        <f>IF('GASTOS 2015'!B615=4,'GASTOS 2015'!A615,0)</f>
        <v>423017</v>
      </c>
      <c r="C665" s="30" t="str">
        <f>VLOOKUP(B665,'GASTOS 2015'!$A$9:$D$850,3,FALSE)</f>
        <v xml:space="preserve">SAN JUAN DE BETULI                                </v>
      </c>
      <c r="D665" s="31">
        <f>IFERROR(VLOOKUP(B665,'GASTOS 2014'!$A$9:$E$818,4,FALSE),0)</f>
        <v>112000</v>
      </c>
      <c r="E665" s="31">
        <f>IFERROR(VLOOKUP(B665,'GASTOS 2015'!$A$9:$D$850,4,FALSE),0)</f>
        <v>51481</v>
      </c>
      <c r="F665" s="31">
        <f t="shared" si="24"/>
        <v>-60519</v>
      </c>
      <c r="G665" s="32">
        <f t="shared" si="25"/>
        <v>-0.54034821428571433</v>
      </c>
    </row>
    <row r="666" spans="2:7" hidden="1" outlineLevel="1" x14ac:dyDescent="0.25">
      <c r="B666" s="24">
        <f>IF('GASTOS 2015'!B616=4,'GASTOS 2015'!A616,0)</f>
        <v>422004</v>
      </c>
      <c r="C666" s="25" t="str">
        <f>VLOOKUP(B666,'GASTOS 2015'!$A$9:$D$850,3,FALSE)</f>
        <v xml:space="preserve">CANALETE                                          </v>
      </c>
      <c r="D666" s="46">
        <f>IFERROR(VLOOKUP(B666,'GASTOS 2014'!$A$9:$E$818,4,FALSE),0)</f>
        <v>136869.48000000001</v>
      </c>
      <c r="E666" s="46">
        <f>IFERROR(VLOOKUP(B666,'GASTOS 2015'!$A$9:$D$850,4,FALSE),0)</f>
        <v>50354.52</v>
      </c>
      <c r="F666" s="46">
        <f t="shared" si="24"/>
        <v>-86514.960000000021</v>
      </c>
      <c r="G666" s="47">
        <f t="shared" si="25"/>
        <v>-0.63209825886676851</v>
      </c>
    </row>
    <row r="667" spans="2:7" hidden="1" outlineLevel="1" x14ac:dyDescent="0.25">
      <c r="B667" s="29">
        <f>IF('GASTOS 2015'!B617=4,'GASTOS 2015'!A617,0)</f>
        <v>422026</v>
      </c>
      <c r="C667" s="30" t="str">
        <f>VLOOKUP(B667,'GASTOS 2015'!$A$9:$D$850,3,FALSE)</f>
        <v xml:space="preserve">VALENCIA                                          </v>
      </c>
      <c r="D667" s="31">
        <f>IFERROR(VLOOKUP(B667,'GASTOS 2014'!$A$9:$E$818,4,FALSE),0)</f>
        <v>339777.24</v>
      </c>
      <c r="E667" s="31">
        <f>IFERROR(VLOOKUP(B667,'GASTOS 2015'!$A$9:$D$850,4,FALSE),0)</f>
        <v>48509.5</v>
      </c>
      <c r="F667" s="31">
        <f t="shared" si="24"/>
        <v>-291267.74</v>
      </c>
      <c r="G667" s="32">
        <f t="shared" si="25"/>
        <v>-0.8572314614127774</v>
      </c>
    </row>
    <row r="668" spans="2:7" hidden="1" outlineLevel="1" x14ac:dyDescent="0.25">
      <c r="B668" s="24">
        <f>IF('GASTOS 2015'!B618=4,'GASTOS 2015'!A618,0)</f>
        <v>426007</v>
      </c>
      <c r="C668" s="25" t="str">
        <f>VLOOKUP(B668,'GASTOS 2015'!$A$9:$D$850,3,FALSE)</f>
        <v xml:space="preserve">BOSCONIA                                          </v>
      </c>
      <c r="D668" s="46">
        <f>IFERROR(VLOOKUP(B668,'GASTOS 2014'!$A$9:$E$818,4,FALSE),0)</f>
        <v>166311.99</v>
      </c>
      <c r="E668" s="46">
        <f>IFERROR(VLOOKUP(B668,'GASTOS 2015'!$A$9:$D$850,4,FALSE),0)</f>
        <v>47963.1</v>
      </c>
      <c r="F668" s="46">
        <f t="shared" si="24"/>
        <v>-118348.88999999998</v>
      </c>
      <c r="G668" s="47">
        <f t="shared" si="25"/>
        <v>-0.71160768384768891</v>
      </c>
    </row>
    <row r="669" spans="2:7" hidden="1" outlineLevel="1" x14ac:dyDescent="0.25">
      <c r="B669" s="29">
        <f>IF('GASTOS 2015'!B619=4,'GASTOS 2015'!A619,0)</f>
        <v>420009</v>
      </c>
      <c r="C669" s="30" t="str">
        <f>VLOOKUP(B669,'GASTOS 2015'!$A$9:$D$850,3,FALSE)</f>
        <v xml:space="preserve">FUNDACION                                         </v>
      </c>
      <c r="D669" s="31">
        <f>IFERROR(VLOOKUP(B669,'GASTOS 2014'!$A$9:$E$818,4,FALSE),0)</f>
        <v>220400</v>
      </c>
      <c r="E669" s="31">
        <f>IFERROR(VLOOKUP(B669,'GASTOS 2015'!$A$9:$D$850,4,FALSE),0)</f>
        <v>47828</v>
      </c>
      <c r="F669" s="31">
        <f t="shared" si="24"/>
        <v>-172572</v>
      </c>
      <c r="G669" s="32">
        <f t="shared" si="25"/>
        <v>-0.78299455535390194</v>
      </c>
    </row>
    <row r="670" spans="2:7" hidden="1" outlineLevel="1" x14ac:dyDescent="0.25">
      <c r="B670" s="24">
        <f>IF('GASTOS 2015'!B620=4,'GASTOS 2015'!A620,0)</f>
        <v>419032</v>
      </c>
      <c r="C670" s="25" t="str">
        <f>VLOOKUP(B670,'GASTOS 2015'!$A$9:$D$850,3,FALSE)</f>
        <v xml:space="preserve">VILLANUEVA                                        </v>
      </c>
      <c r="D670" s="46">
        <f>IFERROR(VLOOKUP(B670,'GASTOS 2014'!$A$9:$E$818,4,FALSE),0)</f>
        <v>3054</v>
      </c>
      <c r="E670" s="46">
        <f>IFERROR(VLOOKUP(B670,'GASTOS 2015'!$A$9:$D$850,4,FALSE),0)</f>
        <v>43546</v>
      </c>
      <c r="F670" s="46">
        <f t="shared" si="24"/>
        <v>40492</v>
      </c>
      <c r="G670" s="47">
        <f t="shared" si="25"/>
        <v>13.258677144728225</v>
      </c>
    </row>
    <row r="671" spans="2:7" hidden="1" outlineLevel="1" x14ac:dyDescent="0.25">
      <c r="B671" s="29">
        <f>IF('GASTOS 2015'!B621=4,'GASTOS 2015'!A621,0)</f>
        <v>421006</v>
      </c>
      <c r="C671" s="30" t="str">
        <f>VLOOKUP(B671,'GASTOS 2015'!$A$9:$D$850,3,FALSE)</f>
        <v xml:space="preserve">SAN JUAN DEL CESAR                                </v>
      </c>
      <c r="D671" s="31">
        <f>IFERROR(VLOOKUP(B671,'GASTOS 2014'!$A$9:$E$818,4,FALSE),0)</f>
        <v>55000</v>
      </c>
      <c r="E671" s="31">
        <f>IFERROR(VLOOKUP(B671,'GASTOS 2015'!$A$9:$D$850,4,FALSE),0)</f>
        <v>39703</v>
      </c>
      <c r="F671" s="31">
        <f t="shared" si="24"/>
        <v>-15297</v>
      </c>
      <c r="G671" s="32">
        <f t="shared" si="25"/>
        <v>-0.27812727272727278</v>
      </c>
    </row>
    <row r="672" spans="2:7" hidden="1" outlineLevel="1" x14ac:dyDescent="0.25">
      <c r="B672" s="24">
        <f>IF('GASTOS 2015'!B622=4,'GASTOS 2015'!A622,0)</f>
        <v>423005</v>
      </c>
      <c r="C672" s="25" t="str">
        <f>VLOOKUP(B672,'GASTOS 2015'!$A$9:$D$850,3,FALSE)</f>
        <v xml:space="preserve">COLOSO                                            </v>
      </c>
      <c r="D672" s="46">
        <f>IFERROR(VLOOKUP(B672,'GASTOS 2014'!$A$9:$E$818,4,FALSE),0)</f>
        <v>156313.07</v>
      </c>
      <c r="E672" s="46">
        <f>IFERROR(VLOOKUP(B672,'GASTOS 2015'!$A$9:$D$850,4,FALSE),0)</f>
        <v>38764.36</v>
      </c>
      <c r="F672" s="46">
        <f t="shared" si="24"/>
        <v>-117548.71</v>
      </c>
      <c r="G672" s="47">
        <f t="shared" si="25"/>
        <v>-0.7520081973951378</v>
      </c>
    </row>
    <row r="673" spans="2:7" hidden="1" outlineLevel="1" x14ac:dyDescent="0.25">
      <c r="B673" s="29">
        <f>IF('GASTOS 2015'!B623=4,'GASTOS 2015'!A623,0)</f>
        <v>423011</v>
      </c>
      <c r="C673" s="30" t="str">
        <f>VLOOKUP(B673,'GASTOS 2015'!$A$9:$D$850,3,FALSE)</f>
        <v xml:space="preserve">MAJAGUAL                                          </v>
      </c>
      <c r="D673" s="31">
        <f>IFERROR(VLOOKUP(B673,'GASTOS 2014'!$A$9:$E$818,4,FALSE),0)</f>
        <v>242284.72</v>
      </c>
      <c r="E673" s="31">
        <f>IFERROR(VLOOKUP(B673,'GASTOS 2015'!$A$9:$D$850,4,FALSE),0)</f>
        <v>36772.800000000003</v>
      </c>
      <c r="F673" s="31">
        <f t="shared" si="24"/>
        <v>-205511.91999999998</v>
      </c>
      <c r="G673" s="32">
        <f t="shared" si="25"/>
        <v>-0.84822484884725702</v>
      </c>
    </row>
    <row r="674" spans="2:7" hidden="1" outlineLevel="1" x14ac:dyDescent="0.25">
      <c r="B674" s="24">
        <f>IF('GASTOS 2015'!B624=4,'GASTOS 2015'!A624,0)</f>
        <v>426025</v>
      </c>
      <c r="C674" s="25" t="str">
        <f>VLOOKUP(B674,'GASTOS 2015'!$A$9:$D$850,3,FALSE)</f>
        <v xml:space="preserve">SAN DIEGO                                         </v>
      </c>
      <c r="D674" s="46">
        <f>IFERROR(VLOOKUP(B674,'GASTOS 2014'!$A$9:$E$818,4,FALSE),0)</f>
        <v>3732.32</v>
      </c>
      <c r="E674" s="46">
        <f>IFERROR(VLOOKUP(B674,'GASTOS 2015'!$A$9:$D$850,4,FALSE),0)</f>
        <v>28013.43</v>
      </c>
      <c r="F674" s="46">
        <f t="shared" si="24"/>
        <v>24281.11</v>
      </c>
      <c r="G674" s="47">
        <f t="shared" si="25"/>
        <v>6.5056345650962397</v>
      </c>
    </row>
    <row r="675" spans="2:7" hidden="1" outlineLevel="1" x14ac:dyDescent="0.25">
      <c r="B675" s="29">
        <f>IF('GASTOS 2015'!B625=4,'GASTOS 2015'!A625,0)</f>
        <v>418015</v>
      </c>
      <c r="C675" s="30" t="str">
        <f>VLOOKUP(B675,'GASTOS 2015'!$A$9:$D$850,3,FALSE)</f>
        <v xml:space="preserve">REPELON                                           </v>
      </c>
      <c r="D675" s="31">
        <f>IFERROR(VLOOKUP(B675,'GASTOS 2014'!$A$9:$E$818,4,FALSE),0)</f>
        <v>0</v>
      </c>
      <c r="E675" s="31">
        <f>IFERROR(VLOOKUP(B675,'GASTOS 2015'!$A$9:$D$850,4,FALSE),0)</f>
        <v>26565</v>
      </c>
      <c r="F675" s="31">
        <f t="shared" si="24"/>
        <v>26565</v>
      </c>
      <c r="G675" s="32">
        <f t="shared" si="25"/>
        <v>1</v>
      </c>
    </row>
    <row r="676" spans="2:7" hidden="1" outlineLevel="1" x14ac:dyDescent="0.25">
      <c r="B676" s="24">
        <f>IF('GASTOS 2015'!B626=4,'GASTOS 2015'!A626,0)</f>
        <v>421018</v>
      </c>
      <c r="C676" s="25" t="str">
        <f>VLOOKUP(B676,'GASTOS 2015'!$A$9:$D$850,3,FALSE)</f>
        <v>HATONUEVO</v>
      </c>
      <c r="D676" s="46">
        <f>IFERROR(VLOOKUP(B676,'GASTOS 2014'!$A$9:$E$818,4,FALSE),0)</f>
        <v>349800</v>
      </c>
      <c r="E676" s="46">
        <f>IFERROR(VLOOKUP(B676,'GASTOS 2015'!$A$9:$D$850,4,FALSE),0)</f>
        <v>24000</v>
      </c>
      <c r="F676" s="46">
        <f t="shared" si="24"/>
        <v>-325800</v>
      </c>
      <c r="G676" s="47">
        <f t="shared" si="25"/>
        <v>-0.93138936535162953</v>
      </c>
    </row>
    <row r="677" spans="2:7" hidden="1" outlineLevel="1" x14ac:dyDescent="0.25">
      <c r="B677" s="29">
        <f>IF('GASTOS 2015'!B627=4,'GASTOS 2015'!A627,0)</f>
        <v>421009</v>
      </c>
      <c r="C677" s="30" t="str">
        <f>VLOOKUP(B677,'GASTOS 2015'!$A$9:$D$850,3,FALSE)</f>
        <v xml:space="preserve">VILLANUEVA                                        </v>
      </c>
      <c r="D677" s="31">
        <f>IFERROR(VLOOKUP(B677,'GASTOS 2014'!$A$9:$E$818,4,FALSE),0)</f>
        <v>162200</v>
      </c>
      <c r="E677" s="31">
        <f>IFERROR(VLOOKUP(B677,'GASTOS 2015'!$A$9:$D$850,4,FALSE),0)</f>
        <v>22800</v>
      </c>
      <c r="F677" s="31">
        <f t="shared" si="24"/>
        <v>-139400</v>
      </c>
      <c r="G677" s="32">
        <f t="shared" si="25"/>
        <v>-0.85943279901356351</v>
      </c>
    </row>
    <row r="678" spans="2:7" hidden="1" outlineLevel="1" x14ac:dyDescent="0.25">
      <c r="B678" s="24">
        <f>IF('GASTOS 2015'!B628=4,'GASTOS 2015'!A628,0)</f>
        <v>423016</v>
      </c>
      <c r="C678" s="25" t="str">
        <f>VLOOKUP(B678,'GASTOS 2015'!$A$9:$D$850,3,FALSE)</f>
        <v xml:space="preserve">SAN BENITO ABAR                                   </v>
      </c>
      <c r="D678" s="46">
        <f>IFERROR(VLOOKUP(B678,'GASTOS 2014'!$A$9:$E$818,4,FALSE),0)</f>
        <v>156586.22</v>
      </c>
      <c r="E678" s="46">
        <f>IFERROR(VLOOKUP(B678,'GASTOS 2015'!$A$9:$D$850,4,FALSE),0)</f>
        <v>21557.09</v>
      </c>
      <c r="F678" s="46">
        <f t="shared" si="24"/>
        <v>-135029.13</v>
      </c>
      <c r="G678" s="47">
        <f t="shared" si="25"/>
        <v>-0.86233086155346239</v>
      </c>
    </row>
    <row r="679" spans="2:7" hidden="1" outlineLevel="1" x14ac:dyDescent="0.25">
      <c r="B679" s="29">
        <f>IF('GASTOS 2015'!B629=4,'GASTOS 2015'!A629,0)</f>
        <v>418006</v>
      </c>
      <c r="C679" s="30" t="str">
        <f>VLOOKUP(B679,'GASTOS 2015'!$A$9:$D$850,3,FALSE)</f>
        <v xml:space="preserve">JUAN DE ACOSTA                                    </v>
      </c>
      <c r="D679" s="31">
        <f>IFERROR(VLOOKUP(B679,'GASTOS 2014'!$A$9:$E$818,4,FALSE),0)</f>
        <v>5568.74</v>
      </c>
      <c r="E679" s="31">
        <f>IFERROR(VLOOKUP(B679,'GASTOS 2015'!$A$9:$D$850,4,FALSE),0)</f>
        <v>21400</v>
      </c>
      <c r="F679" s="31">
        <f t="shared" si="24"/>
        <v>15831.26</v>
      </c>
      <c r="G679" s="32">
        <f t="shared" si="25"/>
        <v>2.8428800770012606</v>
      </c>
    </row>
    <row r="680" spans="2:7" hidden="1" outlineLevel="1" x14ac:dyDescent="0.25">
      <c r="B680" s="24">
        <f>IF('GASTOS 2015'!B630=4,'GASTOS 2015'!A630,0)</f>
        <v>419020</v>
      </c>
      <c r="C680" s="25" t="str">
        <f>VLOOKUP(B680,'GASTOS 2015'!$A$9:$D$850,3,FALSE)</f>
        <v xml:space="preserve">SAN JUAN NEPUMUCENO                               </v>
      </c>
      <c r="D680" s="46">
        <f>IFERROR(VLOOKUP(B680,'GASTOS 2014'!$A$9:$E$818,4,FALSE),0)</f>
        <v>170666.07</v>
      </c>
      <c r="E680" s="46">
        <f>IFERROR(VLOOKUP(B680,'GASTOS 2015'!$A$9:$D$850,4,FALSE),0)</f>
        <v>20751</v>
      </c>
      <c r="F680" s="46">
        <f t="shared" si="24"/>
        <v>-149915.07</v>
      </c>
      <c r="G680" s="47">
        <f t="shared" si="25"/>
        <v>-0.87841168429084937</v>
      </c>
    </row>
    <row r="681" spans="2:7" hidden="1" outlineLevel="1" x14ac:dyDescent="0.25">
      <c r="B681" s="29">
        <f>IF('GASTOS 2015'!B631=4,'GASTOS 2015'!A631,0)</f>
        <v>423009</v>
      </c>
      <c r="C681" s="30" t="str">
        <f>VLOOKUP(B681,'GASTOS 2015'!$A$9:$D$850,3,FALSE)</f>
        <v xml:space="preserve">LA UNION                                          </v>
      </c>
      <c r="D681" s="31">
        <f>IFERROR(VLOOKUP(B681,'GASTOS 2014'!$A$9:$E$818,4,FALSE),0)</f>
        <v>197117.72999999998</v>
      </c>
      <c r="E681" s="31">
        <f>IFERROR(VLOOKUP(B681,'GASTOS 2015'!$A$9:$D$850,4,FALSE),0)</f>
        <v>19038.219999999998</v>
      </c>
      <c r="F681" s="31">
        <f t="shared" si="24"/>
        <v>-178079.50999999998</v>
      </c>
      <c r="G681" s="32">
        <f t="shared" si="25"/>
        <v>-0.90341700870845054</v>
      </c>
    </row>
    <row r="682" spans="2:7" hidden="1" outlineLevel="1" x14ac:dyDescent="0.25">
      <c r="B682" s="24">
        <f>IF('GASTOS 2015'!B632=4,'GASTOS 2015'!A632,0)</f>
        <v>420002</v>
      </c>
      <c r="C682" s="25" t="str">
        <f>VLOOKUP(B682,'GASTOS 2015'!$A$9:$D$850,3,FALSE)</f>
        <v xml:space="preserve">ARACATACA                                         </v>
      </c>
      <c r="D682" s="46">
        <f>IFERROR(VLOOKUP(B682,'GASTOS 2014'!$A$9:$E$818,4,FALSE),0)</f>
        <v>55594</v>
      </c>
      <c r="E682" s="46">
        <f>IFERROR(VLOOKUP(B682,'GASTOS 2015'!$A$9:$D$850,4,FALSE),0)</f>
        <v>18271.830000000002</v>
      </c>
      <c r="F682" s="46">
        <f t="shared" si="24"/>
        <v>-37322.17</v>
      </c>
      <c r="G682" s="47">
        <f t="shared" si="25"/>
        <v>-0.67133449652840227</v>
      </c>
    </row>
    <row r="683" spans="2:7" hidden="1" outlineLevel="1" x14ac:dyDescent="0.25">
      <c r="B683" s="29">
        <f>IF('GASTOS 2015'!B633=4,'GASTOS 2015'!A633,0)</f>
        <v>421002</v>
      </c>
      <c r="C683" s="30" t="str">
        <f>VLOOKUP(B683,'GASTOS 2015'!$A$9:$D$850,3,FALSE)</f>
        <v xml:space="preserve">BARRANCAS                                         </v>
      </c>
      <c r="D683" s="31">
        <f>IFERROR(VLOOKUP(B683,'GASTOS 2014'!$A$9:$E$818,4,FALSE),0)</f>
        <v>40000</v>
      </c>
      <c r="E683" s="31">
        <f>IFERROR(VLOOKUP(B683,'GASTOS 2015'!$A$9:$D$850,4,FALSE),0)</f>
        <v>16800</v>
      </c>
      <c r="F683" s="31">
        <f t="shared" si="24"/>
        <v>-23200</v>
      </c>
      <c r="G683" s="32">
        <f t="shared" si="25"/>
        <v>-0.58000000000000007</v>
      </c>
    </row>
    <row r="684" spans="2:7" hidden="1" outlineLevel="1" x14ac:dyDescent="0.25">
      <c r="B684" s="24">
        <f>IF('GASTOS 2015'!B634=4,'GASTOS 2015'!A634,0)</f>
        <v>420003</v>
      </c>
      <c r="C684" s="25" t="str">
        <f>VLOOKUP(B684,'GASTOS 2015'!$A$9:$D$850,3,FALSE)</f>
        <v xml:space="preserve">ARIGUANI                                          </v>
      </c>
      <c r="D684" s="46">
        <f>IFERROR(VLOOKUP(B684,'GASTOS 2014'!$A$9:$E$818,4,FALSE),0)</f>
        <v>182534.35</v>
      </c>
      <c r="E684" s="46">
        <f>IFERROR(VLOOKUP(B684,'GASTOS 2015'!$A$9:$D$850,4,FALSE),0)</f>
        <v>16706</v>
      </c>
      <c r="F684" s="46">
        <f t="shared" si="24"/>
        <v>-165828.35</v>
      </c>
      <c r="G684" s="47">
        <f t="shared" si="25"/>
        <v>-0.90847750026227936</v>
      </c>
    </row>
    <row r="685" spans="2:7" hidden="1" outlineLevel="1" x14ac:dyDescent="0.25">
      <c r="B685" s="29">
        <f>IF('GASTOS 2015'!B635=4,'GASTOS 2015'!A635,0)</f>
        <v>418012</v>
      </c>
      <c r="C685" s="30" t="str">
        <f>VLOOKUP(B685,'GASTOS 2015'!$A$9:$D$850,3,FALSE)</f>
        <v xml:space="preserve">POLO NUEVO                                        </v>
      </c>
      <c r="D685" s="31">
        <f>IFERROR(VLOOKUP(B685,'GASTOS 2014'!$A$9:$E$818,4,FALSE),0)</f>
        <v>8927</v>
      </c>
      <c r="E685" s="31">
        <f>IFERROR(VLOOKUP(B685,'GASTOS 2015'!$A$9:$D$850,4,FALSE),0)</f>
        <v>16510</v>
      </c>
      <c r="F685" s="31">
        <f t="shared" si="24"/>
        <v>7583</v>
      </c>
      <c r="G685" s="32">
        <f t="shared" si="25"/>
        <v>0.84944550240842398</v>
      </c>
    </row>
    <row r="686" spans="2:7" hidden="1" outlineLevel="1" x14ac:dyDescent="0.25">
      <c r="B686" s="24">
        <f>IF('GASTOS 2015'!B636=4,'GASTOS 2015'!A636,0)</f>
        <v>420047</v>
      </c>
      <c r="C686" s="25" t="str">
        <f>VLOOKUP(B686,'GASTOS 2015'!$A$9:$D$850,3,FALSE)</f>
        <v>NUEVA GRANADA</v>
      </c>
      <c r="D686" s="46">
        <f>IFERROR(VLOOKUP(B686,'GASTOS 2014'!$A$9:$E$818,4,FALSE),0)</f>
        <v>22000</v>
      </c>
      <c r="E686" s="46">
        <f>IFERROR(VLOOKUP(B686,'GASTOS 2015'!$A$9:$D$850,4,FALSE),0)</f>
        <v>14237</v>
      </c>
      <c r="F686" s="46">
        <f t="shared" si="24"/>
        <v>-7763</v>
      </c>
      <c r="G686" s="47">
        <f t="shared" si="25"/>
        <v>-0.35286363636363638</v>
      </c>
    </row>
    <row r="687" spans="2:7" hidden="1" outlineLevel="1" x14ac:dyDescent="0.25">
      <c r="B687" s="29">
        <f>IF('GASTOS 2015'!B637=4,'GASTOS 2015'!A637,0)</f>
        <v>419012</v>
      </c>
      <c r="C687" s="30" t="str">
        <f>VLOOKUP(B687,'GASTOS 2015'!$A$9:$D$850,3,FALSE)</f>
        <v xml:space="preserve">MARIA DE LA BAJA                                  </v>
      </c>
      <c r="D687" s="31">
        <f>IFERROR(VLOOKUP(B687,'GASTOS 2014'!$A$9:$E$818,4,FALSE),0)</f>
        <v>16659.300000000003</v>
      </c>
      <c r="E687" s="31">
        <f>IFERROR(VLOOKUP(B687,'GASTOS 2015'!$A$9:$D$850,4,FALSE),0)</f>
        <v>12855.16</v>
      </c>
      <c r="F687" s="31">
        <f t="shared" si="24"/>
        <v>-3804.1400000000031</v>
      </c>
      <c r="G687" s="32">
        <f t="shared" si="25"/>
        <v>-0.22834933040403871</v>
      </c>
    </row>
    <row r="688" spans="2:7" hidden="1" outlineLevel="1" x14ac:dyDescent="0.25">
      <c r="B688" s="24">
        <f>IF('GASTOS 2015'!B638=4,'GASTOS 2015'!A638,0)</f>
        <v>426005</v>
      </c>
      <c r="C688" s="25" t="str">
        <f>VLOOKUP(B688,'GASTOS 2015'!$A$9:$D$850,3,FALSE)</f>
        <v xml:space="preserve">ASTREA                                            </v>
      </c>
      <c r="D688" s="46">
        <f>IFERROR(VLOOKUP(B688,'GASTOS 2014'!$A$9:$E$818,4,FALSE),0)</f>
        <v>4098.2199999999993</v>
      </c>
      <c r="E688" s="46">
        <f>IFERROR(VLOOKUP(B688,'GASTOS 2015'!$A$9:$D$850,4,FALSE),0)</f>
        <v>12763.04</v>
      </c>
      <c r="F688" s="46">
        <f t="shared" si="24"/>
        <v>8664.8200000000015</v>
      </c>
      <c r="G688" s="47">
        <f t="shared" si="25"/>
        <v>2.1142886423862075</v>
      </c>
    </row>
    <row r="689" spans="2:7" hidden="1" outlineLevel="1" x14ac:dyDescent="0.25">
      <c r="B689" s="29">
        <f>IF('GASTOS 2015'!B639=4,'GASTOS 2015'!A639,0)</f>
        <v>419013</v>
      </c>
      <c r="C689" s="30" t="str">
        <f>VLOOKUP(B689,'GASTOS 2015'!$A$9:$D$850,3,FALSE)</f>
        <v xml:space="preserve">MONPOS                                            </v>
      </c>
      <c r="D689" s="31">
        <f>IFERROR(VLOOKUP(B689,'GASTOS 2014'!$A$9:$E$818,4,FALSE),0)</f>
        <v>0</v>
      </c>
      <c r="E689" s="31">
        <f>IFERROR(VLOOKUP(B689,'GASTOS 2015'!$A$9:$D$850,4,FALSE),0)</f>
        <v>10779.32</v>
      </c>
      <c r="F689" s="31">
        <f t="shared" si="24"/>
        <v>10779.32</v>
      </c>
      <c r="G689" s="32">
        <f t="shared" si="25"/>
        <v>1</v>
      </c>
    </row>
    <row r="690" spans="2:7" hidden="1" outlineLevel="1" x14ac:dyDescent="0.25">
      <c r="B690" s="24">
        <f>IF('GASTOS 2015'!B640=4,'GASTOS 2015'!A640,0)</f>
        <v>419005</v>
      </c>
      <c r="C690" s="25" t="str">
        <f>VLOOKUP(B690,'GASTOS 2015'!$A$9:$D$850,3,FALSE)</f>
        <v xml:space="preserve">CALAMAR                                           </v>
      </c>
      <c r="D690" s="46">
        <f>IFERROR(VLOOKUP(B690,'GASTOS 2014'!$A$9:$E$818,4,FALSE),0)</f>
        <v>2979.51</v>
      </c>
      <c r="E690" s="46">
        <f>IFERROR(VLOOKUP(B690,'GASTOS 2015'!$A$9:$D$850,4,FALSE),0)</f>
        <v>9618.16</v>
      </c>
      <c r="F690" s="46">
        <f t="shared" si="24"/>
        <v>6638.65</v>
      </c>
      <c r="G690" s="47">
        <f t="shared" si="25"/>
        <v>2.2281012649730991</v>
      </c>
    </row>
    <row r="691" spans="2:7" hidden="1" outlineLevel="1" x14ac:dyDescent="0.25">
      <c r="B691" s="29">
        <f>IF('GASTOS 2015'!B641=4,'GASTOS 2015'!A641,0)</f>
        <v>423041</v>
      </c>
      <c r="C691" s="30" t="str">
        <f>VLOOKUP(B691,'GASTOS 2015'!$A$9:$D$850,3,FALSE)</f>
        <v xml:space="preserve">EL ROBLE                                          </v>
      </c>
      <c r="D691" s="31">
        <f>IFERROR(VLOOKUP(B691,'GASTOS 2014'!$A$9:$E$818,4,FALSE),0)</f>
        <v>99600</v>
      </c>
      <c r="E691" s="31">
        <f>IFERROR(VLOOKUP(B691,'GASTOS 2015'!$A$9:$D$850,4,FALSE),0)</f>
        <v>7400</v>
      </c>
      <c r="F691" s="31">
        <f t="shared" si="24"/>
        <v>-92200</v>
      </c>
      <c r="G691" s="32">
        <f t="shared" si="25"/>
        <v>-0.92570281124497988</v>
      </c>
    </row>
    <row r="692" spans="2:7" hidden="1" outlineLevel="1" x14ac:dyDescent="0.25">
      <c r="B692" s="24">
        <f>IF('GASTOS 2015'!B642=4,'GASTOS 2015'!A642,0)</f>
        <v>419017</v>
      </c>
      <c r="C692" s="25" t="str">
        <f>VLOOKUP(B692,'GASTOS 2015'!$A$9:$D$850,3,FALSE)</f>
        <v xml:space="preserve">SAN ESTANISLAO                                    </v>
      </c>
      <c r="D692" s="46">
        <f>IFERROR(VLOOKUP(B692,'GASTOS 2014'!$A$9:$E$818,4,FALSE),0)</f>
        <v>17279.900000000001</v>
      </c>
      <c r="E692" s="46">
        <f>IFERROR(VLOOKUP(B692,'GASTOS 2015'!$A$9:$D$850,4,FALSE),0)</f>
        <v>6987</v>
      </c>
      <c r="F692" s="46">
        <f t="shared" si="24"/>
        <v>-10292.900000000001</v>
      </c>
      <c r="G692" s="47">
        <f t="shared" si="25"/>
        <v>-0.59565738227651788</v>
      </c>
    </row>
    <row r="693" spans="2:7" hidden="1" outlineLevel="1" x14ac:dyDescent="0.25">
      <c r="B693" s="29">
        <f>IF('GASTOS 2015'!B643=4,'GASTOS 2015'!A643,0)</f>
        <v>418013</v>
      </c>
      <c r="C693" s="30" t="str">
        <f>VLOOKUP(B693,'GASTOS 2015'!$A$9:$D$850,3,FALSE)</f>
        <v xml:space="preserve">PONEDERA                                          </v>
      </c>
      <c r="D693" s="31">
        <f>IFERROR(VLOOKUP(B693,'GASTOS 2014'!$A$9:$E$818,4,FALSE),0)</f>
        <v>0</v>
      </c>
      <c r="E693" s="31">
        <f>IFERROR(VLOOKUP(B693,'GASTOS 2015'!$A$9:$D$850,4,FALSE),0)</f>
        <v>6727</v>
      </c>
      <c r="F693" s="31">
        <f t="shared" si="24"/>
        <v>6727</v>
      </c>
      <c r="G693" s="32">
        <f t="shared" si="25"/>
        <v>1</v>
      </c>
    </row>
    <row r="694" spans="2:7" hidden="1" outlineLevel="1" x14ac:dyDescent="0.25">
      <c r="B694" s="24">
        <f>IF('GASTOS 2015'!B644=4,'GASTOS 2015'!A644,0)</f>
        <v>426012</v>
      </c>
      <c r="C694" s="25" t="str">
        <f>VLOOKUP(B694,'GASTOS 2015'!$A$9:$D$850,3,FALSE)</f>
        <v xml:space="preserve">EL PASO                                           </v>
      </c>
      <c r="D694" s="46">
        <f>IFERROR(VLOOKUP(B694,'GASTOS 2014'!$A$9:$E$818,4,FALSE),0)</f>
        <v>0</v>
      </c>
      <c r="E694" s="46">
        <f>IFERROR(VLOOKUP(B694,'GASTOS 2015'!$A$9:$D$850,4,FALSE),0)</f>
        <v>5987</v>
      </c>
      <c r="F694" s="46">
        <f t="shared" si="24"/>
        <v>5987</v>
      </c>
      <c r="G694" s="47">
        <f t="shared" si="25"/>
        <v>1</v>
      </c>
    </row>
    <row r="695" spans="2:7" hidden="1" outlineLevel="1" x14ac:dyDescent="0.25">
      <c r="B695" s="29">
        <f>IF('GASTOS 2015'!B645=4,'GASTOS 2015'!A645,0)</f>
        <v>420040</v>
      </c>
      <c r="C695" s="30" t="str">
        <f>VLOOKUP(B695,'GASTOS 2015'!$A$9:$D$850,3,FALSE)</f>
        <v xml:space="preserve">ZONA BANANERA                                     </v>
      </c>
      <c r="D695" s="31">
        <f>IFERROR(VLOOKUP(B695,'GASTOS 2014'!$A$9:$E$818,4,FALSE),0)</f>
        <v>132012</v>
      </c>
      <c r="E695" s="31">
        <f>IFERROR(VLOOKUP(B695,'GASTOS 2015'!$A$9:$D$850,4,FALSE),0)</f>
        <v>5480</v>
      </c>
      <c r="F695" s="31">
        <f t="shared" si="24"/>
        <v>-126532</v>
      </c>
      <c r="G695" s="32">
        <f t="shared" si="25"/>
        <v>-0.95848862224646247</v>
      </c>
    </row>
    <row r="696" spans="2:7" hidden="1" outlineLevel="1" x14ac:dyDescent="0.25">
      <c r="B696" s="24">
        <f>IF('GASTOS 2015'!B646=4,'GASTOS 2015'!A646,0)</f>
        <v>423022</v>
      </c>
      <c r="C696" s="25" t="str">
        <f>VLOOKUP(B696,'GASTOS 2015'!$A$9:$D$850,3,FALSE)</f>
        <v xml:space="preserve">SUCRE                                             </v>
      </c>
      <c r="D696" s="46">
        <f>IFERROR(VLOOKUP(B696,'GASTOS 2014'!$A$9:$E$818,4,FALSE),0)</f>
        <v>5000</v>
      </c>
      <c r="E696" s="46">
        <f>IFERROR(VLOOKUP(B696,'GASTOS 2015'!$A$9:$D$850,4,FALSE),0)</f>
        <v>5356</v>
      </c>
      <c r="F696" s="46">
        <f t="shared" si="24"/>
        <v>356</v>
      </c>
      <c r="G696" s="47">
        <f t="shared" si="25"/>
        <v>7.119999999999993E-2</v>
      </c>
    </row>
    <row r="697" spans="2:7" hidden="1" outlineLevel="1" x14ac:dyDescent="0.25">
      <c r="B697" s="29">
        <f>IF('GASTOS 2015'!B647=4,'GASTOS 2015'!A647,0)</f>
        <v>419023</v>
      </c>
      <c r="C697" s="30" t="str">
        <f>VLOOKUP(B697,'GASTOS 2015'!$A$9:$D$850,3,FALSE)</f>
        <v xml:space="preserve">SANTA CATALINA                                    </v>
      </c>
      <c r="D697" s="31">
        <f>IFERROR(VLOOKUP(B697,'GASTOS 2014'!$A$9:$E$818,4,FALSE),0)</f>
        <v>0</v>
      </c>
      <c r="E697" s="31">
        <f>IFERROR(VLOOKUP(B697,'GASTOS 2015'!$A$9:$D$850,4,FALSE),0)</f>
        <v>4993</v>
      </c>
      <c r="F697" s="31">
        <f t="shared" si="24"/>
        <v>4993</v>
      </c>
      <c r="G697" s="32">
        <f t="shared" si="25"/>
        <v>1</v>
      </c>
    </row>
    <row r="698" spans="2:7" hidden="1" outlineLevel="1" x14ac:dyDescent="0.25">
      <c r="B698" s="24">
        <f>IF('GASTOS 2015'!B648=4,'GASTOS 2015'!A648,0)</f>
        <v>420004</v>
      </c>
      <c r="C698" s="25" t="str">
        <f>VLOOKUP(B698,'GASTOS 2015'!$A$9:$D$850,3,FALSE)</f>
        <v xml:space="preserve">CHIBOLO                                           </v>
      </c>
      <c r="D698" s="46">
        <f>IFERROR(VLOOKUP(B698,'GASTOS 2014'!$A$9:$E$818,4,FALSE),0)</f>
        <v>3568.38</v>
      </c>
      <c r="E698" s="46">
        <f>IFERROR(VLOOKUP(B698,'GASTOS 2015'!$A$9:$D$850,4,FALSE),0)</f>
        <v>4747.12</v>
      </c>
      <c r="F698" s="46">
        <f t="shared" si="24"/>
        <v>1178.7399999999998</v>
      </c>
      <c r="G698" s="47">
        <f t="shared" si="25"/>
        <v>0.33032916897864006</v>
      </c>
    </row>
    <row r="699" spans="2:7" hidden="1" outlineLevel="1" x14ac:dyDescent="0.25">
      <c r="B699" s="29">
        <f>IF('GASTOS 2015'!B649=4,'GASTOS 2015'!A649,0)</f>
        <v>426027</v>
      </c>
      <c r="C699" s="30" t="str">
        <f>VLOOKUP(B699,'GASTOS 2015'!$A$9:$D$850,3,FALSE)</f>
        <v xml:space="preserve">TAMALAMEQUE                                       </v>
      </c>
      <c r="D699" s="31">
        <f>IFERROR(VLOOKUP(B699,'GASTOS 2014'!$A$9:$E$818,4,FALSE),0)</f>
        <v>4510</v>
      </c>
      <c r="E699" s="31">
        <f>IFERROR(VLOOKUP(B699,'GASTOS 2015'!$A$9:$D$850,4,FALSE),0)</f>
        <v>3664</v>
      </c>
      <c r="F699" s="31">
        <f t="shared" si="24"/>
        <v>-846</v>
      </c>
      <c r="G699" s="32">
        <f t="shared" si="25"/>
        <v>-0.18758314855875835</v>
      </c>
    </row>
    <row r="700" spans="2:7" hidden="1" outlineLevel="1" x14ac:dyDescent="0.25">
      <c r="B700" s="24">
        <f>IF('GASTOS 2015'!B650=4,'GASTOS 2015'!A650,0)</f>
        <v>421005</v>
      </c>
      <c r="C700" s="25" t="str">
        <f>VLOOKUP(B700,'GASTOS 2015'!$A$9:$D$850,3,FALSE)</f>
        <v xml:space="preserve">MANAURE                                           </v>
      </c>
      <c r="D700" s="46">
        <f>IFERROR(VLOOKUP(B700,'GASTOS 2014'!$A$9:$E$818,4,FALSE),0)</f>
        <v>0</v>
      </c>
      <c r="E700" s="46">
        <f>IFERROR(VLOOKUP(B700,'GASTOS 2015'!$A$9:$D$850,4,FALSE),0)</f>
        <v>3600</v>
      </c>
      <c r="F700" s="46">
        <f t="shared" si="24"/>
        <v>3600</v>
      </c>
      <c r="G700" s="47">
        <f t="shared" si="25"/>
        <v>1</v>
      </c>
    </row>
    <row r="701" spans="2:7" hidden="1" outlineLevel="1" x14ac:dyDescent="0.25">
      <c r="B701" s="29">
        <f>IF('GASTOS 2015'!B651=4,'GASTOS 2015'!A651,0)</f>
        <v>418023</v>
      </c>
      <c r="C701" s="30" t="str">
        <f>VLOOKUP(B701,'GASTOS 2015'!$A$9:$D$850,3,FALSE)</f>
        <v xml:space="preserve">USIACURI                                          </v>
      </c>
      <c r="D701" s="31">
        <f>IFERROR(VLOOKUP(B701,'GASTOS 2014'!$A$9:$E$818,4,FALSE),0)</f>
        <v>0</v>
      </c>
      <c r="E701" s="31">
        <f>IFERROR(VLOOKUP(B701,'GASTOS 2015'!$A$9:$D$850,4,FALSE),0)</f>
        <v>2883</v>
      </c>
      <c r="F701" s="31">
        <f t="shared" ref="F701:F778" si="26">E701-D701</f>
        <v>2883</v>
      </c>
      <c r="G701" s="32">
        <f t="shared" ref="G701:G778" si="27">IF(AND(D701=0,E701&gt;0),100%,IFERROR(E701/D701-1,0%))</f>
        <v>1</v>
      </c>
    </row>
    <row r="702" spans="2:7" hidden="1" outlineLevel="1" x14ac:dyDescent="0.25">
      <c r="B702" s="24">
        <f>IF('GASTOS 2015'!B652=4,'GASTOS 2015'!A652,0)</f>
        <v>419031</v>
      </c>
      <c r="C702" s="25" t="str">
        <f>VLOOKUP(B702,'GASTOS 2015'!$A$9:$D$850,3,FALSE)</f>
        <v xml:space="preserve">TURBANA                                           </v>
      </c>
      <c r="D702" s="46">
        <f>IFERROR(VLOOKUP(B702,'GASTOS 2014'!$A$9:$E$818,4,FALSE),0)</f>
        <v>0</v>
      </c>
      <c r="E702" s="46">
        <f>IFERROR(VLOOKUP(B702,'GASTOS 2015'!$A$9:$D$850,4,FALSE),0)</f>
        <v>2357</v>
      </c>
      <c r="F702" s="46">
        <f t="shared" si="26"/>
        <v>2357</v>
      </c>
      <c r="G702" s="47">
        <f t="shared" si="27"/>
        <v>1</v>
      </c>
    </row>
    <row r="703" spans="2:7" hidden="1" outlineLevel="1" x14ac:dyDescent="0.25">
      <c r="B703" s="29">
        <f>IF('GASTOS 2015'!B653=4,'GASTOS 2015'!A653,0)</f>
        <v>426016</v>
      </c>
      <c r="C703" s="30" t="str">
        <f>VLOOKUP(B703,'GASTOS 2015'!$A$9:$D$850,3,FALSE)</f>
        <v xml:space="preserve">LA JAGUA                                          </v>
      </c>
      <c r="D703" s="31">
        <f>IFERROR(VLOOKUP(B703,'GASTOS 2014'!$A$9:$E$818,4,FALSE),0)</f>
        <v>46935.22</v>
      </c>
      <c r="E703" s="31">
        <f>IFERROR(VLOOKUP(B703,'GASTOS 2015'!$A$9:$D$850,4,FALSE),0)</f>
        <v>2319</v>
      </c>
      <c r="F703" s="31">
        <f t="shared" si="26"/>
        <v>-44616.22</v>
      </c>
      <c r="G703" s="32">
        <f t="shared" si="27"/>
        <v>-0.95059147480293049</v>
      </c>
    </row>
    <row r="704" spans="2:7" hidden="1" outlineLevel="1" x14ac:dyDescent="0.25">
      <c r="B704" s="24">
        <f>IF('GASTOS 2015'!B654=4,'GASTOS 2015'!A654,0)</f>
        <v>420032</v>
      </c>
      <c r="C704" s="25" t="str">
        <f>VLOOKUP(B704,'GASTOS 2015'!$A$9:$D$850,3,FALSE)</f>
        <v xml:space="preserve">ALGARROBO                                         </v>
      </c>
      <c r="D704" s="46">
        <f>IFERROR(VLOOKUP(B704,'GASTOS 2014'!$A$9:$E$818,4,FALSE),0)</f>
        <v>0</v>
      </c>
      <c r="E704" s="46">
        <f>IFERROR(VLOOKUP(B704,'GASTOS 2015'!$A$9:$D$850,4,FALSE),0)</f>
        <v>2299</v>
      </c>
      <c r="F704" s="46">
        <f t="shared" si="26"/>
        <v>2299</v>
      </c>
      <c r="G704" s="47">
        <f t="shared" si="27"/>
        <v>1</v>
      </c>
    </row>
    <row r="705" spans="1:10" hidden="1" outlineLevel="1" x14ac:dyDescent="0.25">
      <c r="B705" s="29">
        <f>IF('GASTOS 2015'!B655=4,'GASTOS 2015'!A655,0)</f>
        <v>419010</v>
      </c>
      <c r="C705" s="30" t="str">
        <f>VLOOKUP(B705,'GASTOS 2015'!$A$9:$D$850,3,FALSE)</f>
        <v xml:space="preserve">MAATES                                            </v>
      </c>
      <c r="D705" s="31">
        <f>IFERROR(VLOOKUP(B705,'GASTOS 2014'!$A$9:$E$818,4,FALSE),0)</f>
        <v>1336</v>
      </c>
      <c r="E705" s="31">
        <f>IFERROR(VLOOKUP(B705,'GASTOS 2015'!$A$9:$D$850,4,FALSE),0)</f>
        <v>2024</v>
      </c>
      <c r="F705" s="31">
        <f t="shared" si="26"/>
        <v>688</v>
      </c>
      <c r="G705" s="32">
        <f t="shared" si="27"/>
        <v>0.51497005988023958</v>
      </c>
    </row>
    <row r="706" spans="1:10" hidden="1" outlineLevel="1" x14ac:dyDescent="0.25">
      <c r="B706" s="24">
        <f>IF('GASTOS 2015'!B656=4,'GASTOS 2015'!A656,0)</f>
        <v>426009</v>
      </c>
      <c r="C706" s="25" t="str">
        <f>VLOOKUP(B706,'GASTOS 2015'!$A$9:$D$850,3,FALSE)</f>
        <v xml:space="preserve">CHIRIGUANA                                        </v>
      </c>
      <c r="D706" s="46">
        <f>IFERROR(VLOOKUP(B706,'GASTOS 2014'!$A$9:$E$818,4,FALSE),0)</f>
        <v>4803.72</v>
      </c>
      <c r="E706" s="46">
        <f>IFERROR(VLOOKUP(B706,'GASTOS 2015'!$A$9:$D$850,4,FALSE),0)</f>
        <v>1204</v>
      </c>
      <c r="F706" s="46">
        <f t="shared" si="26"/>
        <v>-3599.7200000000003</v>
      </c>
      <c r="G706" s="47">
        <f t="shared" si="27"/>
        <v>-0.74936091195989774</v>
      </c>
    </row>
    <row r="707" spans="1:10" ht="15.75" hidden="1" outlineLevel="1" thickBot="1" x14ac:dyDescent="0.3">
      <c r="B707" s="38">
        <f>IF('GASTOS 2015'!B657=4,'GASTOS 2015'!A657,0)</f>
        <v>420012</v>
      </c>
      <c r="C707" s="39" t="str">
        <f>VLOOKUP(B707,'GASTOS 2015'!$A$9:$D$850,3,FALSE)</f>
        <v xml:space="preserve">PIVIJAY                                           </v>
      </c>
      <c r="D707" s="40">
        <f>IFERROR(VLOOKUP(B707,'GASTOS 2014'!$A$9:$E$818,4,FALSE),0)</f>
        <v>0</v>
      </c>
      <c r="E707" s="40">
        <f>IFERROR(VLOOKUP(B707,'GASTOS 2015'!$A$9:$D$850,4,FALSE),0)</f>
        <v>768</v>
      </c>
      <c r="F707" s="40">
        <f t="shared" si="26"/>
        <v>768</v>
      </c>
      <c r="G707" s="41">
        <f t="shared" si="27"/>
        <v>1</v>
      </c>
    </row>
    <row r="708" spans="1:10" hidden="1" outlineLevel="1" x14ac:dyDescent="0.25">
      <c r="B708" s="24">
        <f>IF('GASTOS 2014'!E567='GASTOS 2014'!A567,0,'GASTOS 2014'!A567)</f>
        <v>423008</v>
      </c>
      <c r="C708" s="25" t="str">
        <f>VLOOKUP(B708,'GASTOS 2014'!$A$9:$E$818,3,FALSE)</f>
        <v>GUARANDA</v>
      </c>
      <c r="D708" s="46">
        <f>IFERROR(VLOOKUP(B708,'GASTOS 2014'!$A$9:$E$818,4,FALSE),0)</f>
        <v>290400</v>
      </c>
      <c r="E708" s="46">
        <f>IFERROR(VLOOKUP(B708,'GASTOS 2015'!$A$9:$D$850,4,FALSE),0)</f>
        <v>0</v>
      </c>
      <c r="F708" s="46">
        <f t="shared" ref="F708:F718" si="28">E708-D708</f>
        <v>-290400</v>
      </c>
      <c r="G708" s="47">
        <f t="shared" ref="G708:G718" si="29">IF(AND(D708=0,E708&gt;0),100%,IFERROR(E708/D708-1,0%))</f>
        <v>-1</v>
      </c>
    </row>
    <row r="709" spans="1:10" hidden="1" outlineLevel="1" x14ac:dyDescent="0.25">
      <c r="B709" s="29">
        <f>IF('GASTOS 2014'!E596='GASTOS 2014'!A596,0,'GASTOS 2014'!A596)</f>
        <v>419006</v>
      </c>
      <c r="C709" s="30" t="str">
        <f>VLOOKUP(B709,'GASTOS 2014'!$A$9:$E$818,3,FALSE)</f>
        <v>CORDOBA</v>
      </c>
      <c r="D709" s="31">
        <f>IFERROR(VLOOKUP(B709,'GASTOS 2014'!$A$9:$E$818,4,FALSE),0)</f>
        <v>135400</v>
      </c>
      <c r="E709" s="31">
        <f>IFERROR(VLOOKUP(B709,'GASTOS 2015'!$A$9:$D$850,4,FALSE),0)</f>
        <v>0</v>
      </c>
      <c r="F709" s="31">
        <f t="shared" si="28"/>
        <v>-135400</v>
      </c>
      <c r="G709" s="32">
        <f t="shared" si="29"/>
        <v>-1</v>
      </c>
    </row>
    <row r="710" spans="1:10" hidden="1" outlineLevel="1" x14ac:dyDescent="0.25">
      <c r="B710" s="24">
        <f>IF('GASTOS 2014'!E599='GASTOS 2014'!A599,0,'GASTOS 2014'!A599)</f>
        <v>419072</v>
      </c>
      <c r="C710" s="25" t="str">
        <f>VLOOKUP(B710,'GASTOS 2014'!$A$9:$E$818,3,FALSE)</f>
        <v>CLEMENCIA</v>
      </c>
      <c r="D710" s="46">
        <f>IFERROR(VLOOKUP(B710,'GASTOS 2014'!$A$9:$E$818,4,FALSE),0)</f>
        <v>119735</v>
      </c>
      <c r="E710" s="46">
        <f>IFERROR(VLOOKUP(B710,'GASTOS 2015'!$A$9:$D$850,4,FALSE),0)</f>
        <v>0</v>
      </c>
      <c r="F710" s="46">
        <f t="shared" si="28"/>
        <v>-119735</v>
      </c>
      <c r="G710" s="47">
        <f t="shared" si="29"/>
        <v>-1</v>
      </c>
    </row>
    <row r="711" spans="1:10" hidden="1" outlineLevel="1" x14ac:dyDescent="0.25">
      <c r="B711" s="29">
        <f>IF('GASTOS 2014'!E600='GASTOS 2014'!A600,0,'GASTOS 2014'!A600)</f>
        <v>426004</v>
      </c>
      <c r="C711" s="30" t="str">
        <f>VLOOKUP(B711,'GASTOS 2014'!$A$9:$E$818,3,FALSE)</f>
        <v>AGUSTIN CODAZZI</v>
      </c>
      <c r="D711" s="31">
        <f>IFERROR(VLOOKUP(B711,'GASTOS 2014'!$A$9:$E$818,4,FALSE),0)</f>
        <v>118051.86</v>
      </c>
      <c r="E711" s="31">
        <f>IFERROR(VLOOKUP(B711,'GASTOS 2015'!$A$9:$D$850,4,FALSE),0)</f>
        <v>0</v>
      </c>
      <c r="F711" s="31">
        <f t="shared" si="28"/>
        <v>-118051.86</v>
      </c>
      <c r="G711" s="32">
        <f t="shared" si="29"/>
        <v>-1</v>
      </c>
    </row>
    <row r="712" spans="1:10" hidden="1" outlineLevel="1" x14ac:dyDescent="0.25">
      <c r="B712" s="24">
        <f>IF('GASTOS 2014'!E614='GASTOS 2014'!A614,0,'GASTOS 2014'!A614)</f>
        <v>423004</v>
      </c>
      <c r="C712" s="25" t="str">
        <f>VLOOKUP(B712,'GASTOS 2014'!$A$9:$E$818,3,FALSE)</f>
        <v>CHALAN</v>
      </c>
      <c r="D712" s="46">
        <f>IFERROR(VLOOKUP(B712,'GASTOS 2014'!$A$9:$E$818,4,FALSE),0)</f>
        <v>54000</v>
      </c>
      <c r="E712" s="46">
        <f>IFERROR(VLOOKUP(B712,'GASTOS 2015'!$A$9:$D$850,4,FALSE),0)</f>
        <v>0</v>
      </c>
      <c r="F712" s="46">
        <f t="shared" si="28"/>
        <v>-54000</v>
      </c>
      <c r="G712" s="47">
        <f t="shared" si="29"/>
        <v>-1</v>
      </c>
    </row>
    <row r="713" spans="1:10" hidden="1" outlineLevel="1" x14ac:dyDescent="0.25">
      <c r="B713" s="29">
        <f>IF('GASTOS 2014'!E615='GASTOS 2014'!A615,0,'GASTOS 2014'!A615)</f>
        <v>426010</v>
      </c>
      <c r="C713" s="30" t="str">
        <f>VLOOKUP(B713,'GASTOS 2014'!$A$9:$E$818,3,FALSE)</f>
        <v>COPEY</v>
      </c>
      <c r="D713" s="31">
        <f>IFERROR(VLOOKUP(B713,'GASTOS 2014'!$A$9:$E$818,4,FALSE),0)</f>
        <v>51165.53</v>
      </c>
      <c r="E713" s="31">
        <f>IFERROR(VLOOKUP(B713,'GASTOS 2015'!$A$9:$D$850,4,FALSE),0)</f>
        <v>0</v>
      </c>
      <c r="F713" s="31">
        <f t="shared" si="28"/>
        <v>-51165.53</v>
      </c>
      <c r="G713" s="32">
        <f t="shared" si="29"/>
        <v>-1</v>
      </c>
    </row>
    <row r="714" spans="1:10" hidden="1" outlineLevel="1" x14ac:dyDescent="0.25">
      <c r="B714" s="24">
        <f>IF('GASTOS 2014'!E617='GASTOS 2014'!A617,0,'GASTOS 2014'!A617)</f>
        <v>420007</v>
      </c>
      <c r="C714" s="25" t="str">
        <f>VLOOKUP(B714,'GASTOS 2014'!$A$9:$E$818,3,FALSE)</f>
        <v>EL BANCO</v>
      </c>
      <c r="D714" s="46">
        <f>IFERROR(VLOOKUP(B714,'GASTOS 2014'!$A$9:$E$818,4,FALSE),0)</f>
        <v>41589.29</v>
      </c>
      <c r="E714" s="46">
        <f>IFERROR(VLOOKUP(B714,'GASTOS 2015'!$A$9:$D$850,4,FALSE),0)</f>
        <v>0</v>
      </c>
      <c r="F714" s="46">
        <f t="shared" si="28"/>
        <v>-41589.29</v>
      </c>
      <c r="G714" s="47">
        <f t="shared" si="29"/>
        <v>-1</v>
      </c>
    </row>
    <row r="715" spans="1:10" hidden="1" outlineLevel="1" x14ac:dyDescent="0.25">
      <c r="B715" s="29">
        <f>IF('GASTOS 2014'!E620='GASTOS 2014'!A620,0,'GASTOS 2014'!A620)</f>
        <v>423003</v>
      </c>
      <c r="C715" s="30" t="str">
        <f>VLOOKUP(B715,'GASTOS 2014'!$A$9:$E$818,3,FALSE)</f>
        <v>CAIMITO</v>
      </c>
      <c r="D715" s="31">
        <f>IFERROR(VLOOKUP(B715,'GASTOS 2014'!$A$9:$E$818,4,FALSE),0)</f>
        <v>34000</v>
      </c>
      <c r="E715" s="31">
        <f>IFERROR(VLOOKUP(B715,'GASTOS 2015'!$A$9:$D$850,4,FALSE),0)</f>
        <v>0</v>
      </c>
      <c r="F715" s="31">
        <f t="shared" si="28"/>
        <v>-34000</v>
      </c>
      <c r="G715" s="32">
        <f t="shared" si="29"/>
        <v>-1</v>
      </c>
    </row>
    <row r="716" spans="1:10" hidden="1" outlineLevel="1" x14ac:dyDescent="0.25">
      <c r="B716" s="24">
        <f>IF('GASTOS 2014'!E624='GASTOS 2014'!A624,0,'GASTOS 2014'!A624)</f>
        <v>420014</v>
      </c>
      <c r="C716" s="25" t="str">
        <f>VLOOKUP(B716,'GASTOS 2014'!$A$9:$E$818,3,FALSE)</f>
        <v>PUEBLO VIEJO</v>
      </c>
      <c r="D716" s="46">
        <f>IFERROR(VLOOKUP(B716,'GASTOS 2014'!$A$9:$E$818,4,FALSE),0)</f>
        <v>15000</v>
      </c>
      <c r="E716" s="46">
        <f>IFERROR(VLOOKUP(B716,'GASTOS 2015'!$A$9:$D$850,4,FALSE),0)</f>
        <v>0</v>
      </c>
      <c r="F716" s="46">
        <f t="shared" si="28"/>
        <v>-15000</v>
      </c>
      <c r="G716" s="47">
        <f t="shared" si="29"/>
        <v>-1</v>
      </c>
    </row>
    <row r="717" spans="1:10" hidden="1" outlineLevel="1" x14ac:dyDescent="0.25">
      <c r="B717" s="29">
        <f>IF('GASTOS 2014'!E626='GASTOS 2014'!A626,0,'GASTOS 2014'!A626)</f>
        <v>420031</v>
      </c>
      <c r="C717" s="30" t="str">
        <f>VLOOKUP(B717,'GASTOS 2014'!$A$9:$E$818,3,FALSE)</f>
        <v>EL RETEN</v>
      </c>
      <c r="D717" s="31">
        <f>IFERROR(VLOOKUP(B717,'GASTOS 2014'!$A$9:$E$818,4,FALSE),0)</f>
        <v>6000</v>
      </c>
      <c r="E717" s="31">
        <f>IFERROR(VLOOKUP(B717,'GASTOS 2015'!$A$9:$D$850,4,FALSE),0)</f>
        <v>0</v>
      </c>
      <c r="F717" s="31">
        <f t="shared" si="28"/>
        <v>-6000</v>
      </c>
      <c r="G717" s="32">
        <f t="shared" si="29"/>
        <v>-1</v>
      </c>
    </row>
    <row r="718" spans="1:10" ht="15.75" hidden="1" outlineLevel="1" thickBot="1" x14ac:dyDescent="0.3">
      <c r="B718" s="34">
        <f>IF('GASTOS 2014'!E633='GASTOS 2014'!A633,0,'GASTOS 2014'!A633)</f>
        <v>426017</v>
      </c>
      <c r="C718" s="35" t="str">
        <f>VLOOKUP(B718,'GASTOS 2014'!$A$9:$E$818,3,FALSE)</f>
        <v>LA PAZ</v>
      </c>
      <c r="D718" s="36">
        <f>IFERROR(VLOOKUP(B718,'GASTOS 2014'!$A$9:$E$818,4,FALSE),0)</f>
        <v>4050.91</v>
      </c>
      <c r="E718" s="36">
        <f>IFERROR(VLOOKUP(B718,'GASTOS 2015'!$A$9:$D$850,4,FALSE),0)</f>
        <v>0</v>
      </c>
      <c r="F718" s="36">
        <f t="shared" si="28"/>
        <v>-4050.91</v>
      </c>
      <c r="G718" s="37">
        <f t="shared" si="29"/>
        <v>-1</v>
      </c>
    </row>
    <row r="719" spans="1:10" s="6" customFormat="1" collapsed="1" x14ac:dyDescent="0.25">
      <c r="C719" s="19"/>
      <c r="D719" s="20"/>
      <c r="E719" s="20"/>
      <c r="F719" s="20"/>
      <c r="G719" s="20"/>
      <c r="H719" s="20"/>
      <c r="I719" s="68"/>
      <c r="J719" s="20"/>
    </row>
    <row r="720" spans="1:10" ht="21" x14ac:dyDescent="0.25">
      <c r="A720" s="13"/>
      <c r="B720" s="13"/>
      <c r="C720" s="14" t="s">
        <v>1673</v>
      </c>
      <c r="D720" s="15">
        <v>0</v>
      </c>
      <c r="E720" s="15">
        <v>0</v>
      </c>
      <c r="F720" s="16">
        <f>E720-D720</f>
        <v>0</v>
      </c>
      <c r="G720" s="17" t="e">
        <f>E720/D720-1</f>
        <v>#DIV/0!</v>
      </c>
      <c r="H720" s="15">
        <f>'RECAUDO SEPTIEMBRE'!E697*20%</f>
        <v>0</v>
      </c>
      <c r="I720" s="62">
        <f>E720-H720</f>
        <v>0</v>
      </c>
      <c r="J720" s="63" t="e">
        <f>E720/H720-1</f>
        <v>#DIV/0!</v>
      </c>
    </row>
    <row r="721" spans="2:10" ht="15.75" hidden="1" outlineLevel="1" thickBot="1" x14ac:dyDescent="0.3">
      <c r="B721" s="21"/>
      <c r="C721" s="22"/>
      <c r="D721" s="21"/>
      <c r="E721" s="23"/>
      <c r="F721" s="21"/>
      <c r="G721" s="21"/>
      <c r="H721" s="69"/>
      <c r="I721" s="70"/>
      <c r="J721" s="69"/>
    </row>
    <row r="722" spans="2:10" hidden="1" outlineLevel="1" x14ac:dyDescent="0.25">
      <c r="B722" s="24">
        <f>IF('GASTOS 2015'!B658=5,'GASTOS 2015'!A658,0)</f>
        <v>526001</v>
      </c>
      <c r="C722" s="25" t="str">
        <f>VLOOKUP(B722,'GASTOS 2015'!$A$9:$D$850,3,FALSE)</f>
        <v xml:space="preserve">BUCARAMANGA                                       </v>
      </c>
      <c r="D722" s="46">
        <f>IFERROR(VLOOKUP(B722,'GASTOS 2014'!$A$9:$E$818,4,FALSE),0)</f>
        <v>158515087.51000002</v>
      </c>
      <c r="E722" s="46">
        <f>IFERROR(VLOOKUP(B722,'GASTOS 2015'!$A$9:$D$850,4,FALSE),0)</f>
        <v>182289922.84000003</v>
      </c>
      <c r="F722" s="46">
        <f t="shared" si="26"/>
        <v>23774835.330000013</v>
      </c>
      <c r="G722" s="47">
        <f t="shared" si="27"/>
        <v>0.14998468412983179</v>
      </c>
    </row>
    <row r="723" spans="2:10" hidden="1" outlineLevel="1" x14ac:dyDescent="0.25">
      <c r="B723" s="29">
        <f>IF('GASTOS 2015'!B659=5,'GASTOS 2015'!A659,0)</f>
        <v>525001</v>
      </c>
      <c r="C723" s="30" t="str">
        <f>VLOOKUP(B723,'GASTOS 2015'!$A$9:$D$850,3,FALSE)</f>
        <v xml:space="preserve">CUCUTA                                            </v>
      </c>
      <c r="D723" s="31">
        <f>IFERROR(VLOOKUP(B723,'GASTOS 2014'!$A$9:$E$818,4,FALSE),0)</f>
        <v>85083736.309999987</v>
      </c>
      <c r="E723" s="31">
        <f>IFERROR(VLOOKUP(B723,'GASTOS 2015'!$A$9:$D$850,4,FALSE),0)</f>
        <v>80736765.770000011</v>
      </c>
      <c r="F723" s="31">
        <f t="shared" si="26"/>
        <v>-4346970.5399999768</v>
      </c>
      <c r="G723" s="32">
        <f t="shared" si="27"/>
        <v>-5.1090498942852336E-2</v>
      </c>
    </row>
    <row r="724" spans="2:10" hidden="1" outlineLevel="1" x14ac:dyDescent="0.25">
      <c r="B724" s="24">
        <f>IF('GASTOS 2015'!B660=5,'GASTOS 2015'!A660,0)</f>
        <v>526007</v>
      </c>
      <c r="C724" s="25" t="str">
        <f>VLOOKUP(B724,'GASTOS 2015'!$A$9:$D$850,3,FALSE)</f>
        <v xml:space="preserve">BARRANCABERMEJA                                   </v>
      </c>
      <c r="D724" s="46">
        <f>IFERROR(VLOOKUP(B724,'GASTOS 2014'!$A$9:$E$818,4,FALSE),0)</f>
        <v>5089383.7699999996</v>
      </c>
      <c r="E724" s="46">
        <f>IFERROR(VLOOKUP(B724,'GASTOS 2015'!$A$9:$D$850,4,FALSE),0)</f>
        <v>6029759.0499999998</v>
      </c>
      <c r="F724" s="46">
        <f t="shared" si="26"/>
        <v>940375.28000000026</v>
      </c>
      <c r="G724" s="47">
        <f t="shared" si="27"/>
        <v>0.18477193359698241</v>
      </c>
    </row>
    <row r="725" spans="2:10" hidden="1" outlineLevel="1" x14ac:dyDescent="0.25">
      <c r="B725" s="29">
        <f>IF('GASTOS 2015'!B661=5,'GASTOS 2015'!A661,0)</f>
        <v>530001</v>
      </c>
      <c r="C725" s="30" t="str">
        <f>VLOOKUP(B725,'GASTOS 2015'!$A$9:$D$850,3,FALSE)</f>
        <v xml:space="preserve">ARAUCA                                            </v>
      </c>
      <c r="D725" s="31">
        <f>IFERROR(VLOOKUP(B725,'GASTOS 2014'!$A$9:$E$818,4,FALSE),0)</f>
        <v>2977573.16</v>
      </c>
      <c r="E725" s="31">
        <f>IFERROR(VLOOKUP(B725,'GASTOS 2015'!$A$9:$D$850,4,FALSE),0)</f>
        <v>4331496.2</v>
      </c>
      <c r="F725" s="31">
        <f t="shared" si="26"/>
        <v>1353923.04</v>
      </c>
      <c r="G725" s="32">
        <f t="shared" si="27"/>
        <v>0.45470689291140709</v>
      </c>
    </row>
    <row r="726" spans="2:10" hidden="1" outlineLevel="1" x14ac:dyDescent="0.25">
      <c r="B726" s="24">
        <f>IF('GASTOS 2015'!B662=5,'GASTOS 2015'!A662,0)</f>
        <v>526061</v>
      </c>
      <c r="C726" s="25" t="str">
        <f>VLOOKUP(B726,'GASTOS 2015'!$A$9:$D$850,3,FALSE)</f>
        <v xml:space="preserve">PIE DE CUESTA                                     </v>
      </c>
      <c r="D726" s="46">
        <f>IFERROR(VLOOKUP(B726,'GASTOS 2014'!$A$9:$E$818,4,FALSE),0)</f>
        <v>5222824.05</v>
      </c>
      <c r="E726" s="46">
        <f>IFERROR(VLOOKUP(B726,'GASTOS 2015'!$A$9:$D$850,4,FALSE),0)</f>
        <v>4040302.71</v>
      </c>
      <c r="F726" s="46">
        <f t="shared" si="26"/>
        <v>-1182521.3399999999</v>
      </c>
      <c r="G726" s="47">
        <f t="shared" si="27"/>
        <v>-0.2264141638085625</v>
      </c>
    </row>
    <row r="727" spans="2:10" hidden="1" outlineLevel="1" x14ac:dyDescent="0.25">
      <c r="B727" s="29">
        <f>IF('GASTOS 2015'!B663=5,'GASTOS 2015'!A663,0)</f>
        <v>526088</v>
      </c>
      <c r="C727" s="30" t="str">
        <f>VLOOKUP(B727,'GASTOS 2015'!$A$9:$D$850,3,FALSE)</f>
        <v xml:space="preserve">COTELCO-SANTANDER                                 </v>
      </c>
      <c r="D727" s="31">
        <f>IFERROR(VLOOKUP(B727,'GASTOS 2014'!$A$9:$E$818,4,FALSE),0)</f>
        <v>0</v>
      </c>
      <c r="E727" s="31">
        <f>IFERROR(VLOOKUP(B727,'GASTOS 2015'!$A$9:$D$850,4,FALSE),0)</f>
        <v>4025580</v>
      </c>
      <c r="F727" s="31">
        <f t="shared" si="26"/>
        <v>4025580</v>
      </c>
      <c r="G727" s="32">
        <f t="shared" si="27"/>
        <v>1</v>
      </c>
    </row>
    <row r="728" spans="2:10" hidden="1" outlineLevel="1" x14ac:dyDescent="0.25">
      <c r="B728" s="24">
        <f>IF('GASTOS 2015'!B664=5,'GASTOS 2015'!A664,0)</f>
        <v>525024</v>
      </c>
      <c r="C728" s="25" t="str">
        <f>VLOOKUP(B728,'GASTOS 2015'!$A$9:$D$850,3,FALSE)</f>
        <v xml:space="preserve">PAMPLONA                                          </v>
      </c>
      <c r="D728" s="46">
        <f>IFERROR(VLOOKUP(B728,'GASTOS 2014'!$A$9:$E$818,4,FALSE),0)</f>
        <v>2594298.59</v>
      </c>
      <c r="E728" s="46">
        <f>IFERROR(VLOOKUP(B728,'GASTOS 2015'!$A$9:$D$850,4,FALSE),0)</f>
        <v>2098041.09</v>
      </c>
      <c r="F728" s="46">
        <f t="shared" si="26"/>
        <v>-496257.5</v>
      </c>
      <c r="G728" s="47">
        <f t="shared" si="27"/>
        <v>-0.19128773453945414</v>
      </c>
    </row>
    <row r="729" spans="2:10" hidden="1" outlineLevel="1" x14ac:dyDescent="0.25">
      <c r="B729" s="29">
        <f>IF('GASTOS 2015'!B665=5,'GASTOS 2015'!A665,0)</f>
        <v>526033</v>
      </c>
      <c r="C729" s="30" t="str">
        <f>VLOOKUP(B729,'GASTOS 2015'!$A$9:$D$850,3,FALSE)</f>
        <v xml:space="preserve">FLORIDA BLANCA                                    </v>
      </c>
      <c r="D729" s="31">
        <f>IFERROR(VLOOKUP(B729,'GASTOS 2014'!$A$9:$E$818,4,FALSE),0)</f>
        <v>600564.04</v>
      </c>
      <c r="E729" s="31">
        <f>IFERROR(VLOOKUP(B729,'GASTOS 2015'!$A$9:$D$850,4,FALSE),0)</f>
        <v>1903384.68</v>
      </c>
      <c r="F729" s="31">
        <f t="shared" si="26"/>
        <v>1302820.6399999999</v>
      </c>
      <c r="G729" s="32">
        <f t="shared" si="27"/>
        <v>2.1693284199966416</v>
      </c>
    </row>
    <row r="730" spans="2:10" hidden="1" outlineLevel="1" x14ac:dyDescent="0.25">
      <c r="B730" s="24">
        <f>IF('GASTOS 2015'!B666=5,'GASTOS 2015'!A666,0)</f>
        <v>526070</v>
      </c>
      <c r="C730" s="25" t="str">
        <f>VLOOKUP(B730,'GASTOS 2015'!$A$9:$D$850,3,FALSE)</f>
        <v xml:space="preserve">SAN GIL                                           </v>
      </c>
      <c r="D730" s="46">
        <f>IFERROR(VLOOKUP(B730,'GASTOS 2014'!$A$9:$E$818,4,FALSE),0)</f>
        <v>672763.73</v>
      </c>
      <c r="E730" s="46">
        <f>IFERROR(VLOOKUP(B730,'GASTOS 2015'!$A$9:$D$850,4,FALSE),0)</f>
        <v>1446527.93</v>
      </c>
      <c r="F730" s="46">
        <f t="shared" si="26"/>
        <v>773764.2</v>
      </c>
      <c r="G730" s="47">
        <f t="shared" si="27"/>
        <v>1.1501276978769353</v>
      </c>
    </row>
    <row r="731" spans="2:10" hidden="1" outlineLevel="1" x14ac:dyDescent="0.25">
      <c r="B731" s="29">
        <f>IF('GASTOS 2015'!B667=5,'GASTOS 2015'!A667,0)</f>
        <v>525023</v>
      </c>
      <c r="C731" s="30" t="str">
        <f>VLOOKUP(B731,'GASTOS 2015'!$A$9:$D$850,3,FALSE)</f>
        <v xml:space="preserve">OCAÐA                                             </v>
      </c>
      <c r="D731" s="31">
        <f>IFERROR(VLOOKUP(B731,'GASTOS 2014'!$A$9:$E$818,4,FALSE),0)</f>
        <v>2788821.02</v>
      </c>
      <c r="E731" s="31">
        <f>IFERROR(VLOOKUP(B731,'GASTOS 2015'!$A$9:$D$850,4,FALSE),0)</f>
        <v>1262513.8</v>
      </c>
      <c r="F731" s="31">
        <f t="shared" si="26"/>
        <v>-1526307.22</v>
      </c>
      <c r="G731" s="32">
        <f t="shared" si="27"/>
        <v>-0.54729479197628828</v>
      </c>
    </row>
    <row r="732" spans="2:10" hidden="1" outlineLevel="1" x14ac:dyDescent="0.25">
      <c r="B732" s="24">
        <f>IF('GASTOS 2015'!B668=5,'GASTOS 2015'!A668,0)</f>
        <v>525038</v>
      </c>
      <c r="C732" s="25" t="str">
        <f>VLOOKUP(B732,'GASTOS 2015'!$A$9:$D$850,3,FALSE)</f>
        <v xml:space="preserve">COTELCO-NORTE SANTANDER                           </v>
      </c>
      <c r="D732" s="46">
        <f>IFERROR(VLOOKUP(B732,'GASTOS 2014'!$A$9:$E$818,4,FALSE),0)</f>
        <v>0</v>
      </c>
      <c r="E732" s="46">
        <f>IFERROR(VLOOKUP(B732,'GASTOS 2015'!$A$9:$D$850,4,FALSE),0)</f>
        <v>1181856</v>
      </c>
      <c r="F732" s="46">
        <f t="shared" si="26"/>
        <v>1181856</v>
      </c>
      <c r="G732" s="47">
        <f t="shared" si="27"/>
        <v>1</v>
      </c>
    </row>
    <row r="733" spans="2:10" hidden="1" outlineLevel="1" x14ac:dyDescent="0.25">
      <c r="B733" s="29">
        <f>IF('GASTOS 2015'!B669=5,'GASTOS 2015'!A669,0)</f>
        <v>525008</v>
      </c>
      <c r="C733" s="30" t="str">
        <f>VLOOKUP(B733,'GASTOS 2015'!$A$9:$D$850,3,FALSE)</f>
        <v xml:space="preserve">CHINACOTA                                         </v>
      </c>
      <c r="D733" s="31">
        <f>IFERROR(VLOOKUP(B733,'GASTOS 2014'!$A$9:$E$818,4,FALSE),0)</f>
        <v>133060.10999999999</v>
      </c>
      <c r="E733" s="31">
        <f>IFERROR(VLOOKUP(B733,'GASTOS 2015'!$A$9:$D$850,4,FALSE),0)</f>
        <v>922416.48</v>
      </c>
      <c r="F733" s="31">
        <f t="shared" si="26"/>
        <v>789356.37</v>
      </c>
      <c r="G733" s="32">
        <f t="shared" si="27"/>
        <v>5.9323291555974222</v>
      </c>
    </row>
    <row r="734" spans="2:10" hidden="1" outlineLevel="1" x14ac:dyDescent="0.25">
      <c r="B734" s="24">
        <f>IF('GASTOS 2015'!B670=5,'GASTOS 2015'!A670,0)</f>
        <v>526037</v>
      </c>
      <c r="C734" s="25" t="str">
        <f>VLOOKUP(B734,'GASTOS 2015'!$A$9:$D$850,3,FALSE)</f>
        <v xml:space="preserve">GIRON                                             </v>
      </c>
      <c r="D734" s="46">
        <f>IFERROR(VLOOKUP(B734,'GASTOS 2014'!$A$9:$E$818,4,FALSE),0)</f>
        <v>799919.55</v>
      </c>
      <c r="E734" s="46">
        <f>IFERROR(VLOOKUP(B734,'GASTOS 2015'!$A$9:$D$850,4,FALSE),0)</f>
        <v>659522.06000000006</v>
      </c>
      <c r="F734" s="46">
        <f t="shared" si="26"/>
        <v>-140397.49</v>
      </c>
      <c r="G734" s="47">
        <f t="shared" si="27"/>
        <v>-0.17551451267818119</v>
      </c>
    </row>
    <row r="735" spans="2:10" hidden="1" outlineLevel="1" x14ac:dyDescent="0.25">
      <c r="B735" s="29">
        <f>IF('GASTOS 2015'!B671=5,'GASTOS 2015'!A671,0)</f>
        <v>526078</v>
      </c>
      <c r="C735" s="30" t="str">
        <f>VLOOKUP(B735,'GASTOS 2015'!$A$9:$D$850,3,FALSE)</f>
        <v xml:space="preserve">SOCORRO                                           </v>
      </c>
      <c r="D735" s="31">
        <f>IFERROR(VLOOKUP(B735,'GASTOS 2014'!$A$9:$E$818,4,FALSE),0)</f>
        <v>206922.89</v>
      </c>
      <c r="E735" s="31">
        <f>IFERROR(VLOOKUP(B735,'GASTOS 2015'!$A$9:$D$850,4,FALSE),0)</f>
        <v>657769.82999999996</v>
      </c>
      <c r="F735" s="31">
        <f t="shared" si="26"/>
        <v>450846.93999999994</v>
      </c>
      <c r="G735" s="32">
        <f t="shared" si="27"/>
        <v>2.1788161764027167</v>
      </c>
    </row>
    <row r="736" spans="2:10" hidden="1" outlineLevel="1" x14ac:dyDescent="0.25">
      <c r="B736" s="24">
        <f>IF('GASTOS 2015'!B672=5,'GASTOS 2015'!A672,0)</f>
        <v>526067</v>
      </c>
      <c r="C736" s="25" t="str">
        <f>VLOOKUP(B736,'GASTOS 2015'!$A$9:$D$850,3,FALSE)</f>
        <v xml:space="preserve">SABANA DE TORRES                                  </v>
      </c>
      <c r="D736" s="46">
        <f>IFERROR(VLOOKUP(B736,'GASTOS 2014'!$A$9:$E$818,4,FALSE),0)</f>
        <v>190838.32</v>
      </c>
      <c r="E736" s="46">
        <f>IFERROR(VLOOKUP(B736,'GASTOS 2015'!$A$9:$D$850,4,FALSE),0)</f>
        <v>407561.21</v>
      </c>
      <c r="F736" s="46">
        <f t="shared" si="26"/>
        <v>216722.89</v>
      </c>
      <c r="G736" s="47">
        <f t="shared" si="27"/>
        <v>1.1356361238141273</v>
      </c>
    </row>
    <row r="737" spans="2:7" hidden="1" outlineLevel="1" x14ac:dyDescent="0.25">
      <c r="B737" s="29">
        <f>IF('GASTOS 2015'!B673=5,'GASTOS 2015'!A673,0)</f>
        <v>526048</v>
      </c>
      <c r="C737" s="30" t="str">
        <f>VLOOKUP(B737,'GASTOS 2015'!$A$9:$D$850,3,FALSE)</f>
        <v xml:space="preserve">LEBRIJA                                           </v>
      </c>
      <c r="D737" s="31">
        <f>IFERROR(VLOOKUP(B737,'GASTOS 2014'!$A$9:$E$818,4,FALSE),0)</f>
        <v>215092.72</v>
      </c>
      <c r="E737" s="31">
        <f>IFERROR(VLOOKUP(B737,'GASTOS 2015'!$A$9:$D$850,4,FALSE),0)</f>
        <v>377254.47</v>
      </c>
      <c r="F737" s="31">
        <f t="shared" si="26"/>
        <v>162161.74999999997</v>
      </c>
      <c r="G737" s="32">
        <f t="shared" si="27"/>
        <v>0.75391556720283215</v>
      </c>
    </row>
    <row r="738" spans="2:7" hidden="1" outlineLevel="1" x14ac:dyDescent="0.25">
      <c r="B738" s="24">
        <f>IF('GASTOS 2015'!B674=5,'GASTOS 2015'!A674,0)</f>
        <v>530002</v>
      </c>
      <c r="C738" s="25" t="str">
        <f>VLOOKUP(B738,'GASTOS 2015'!$A$9:$D$850,3,FALSE)</f>
        <v xml:space="preserve">ARAUQUITA                                         </v>
      </c>
      <c r="D738" s="46">
        <f>IFERROR(VLOOKUP(B738,'GASTOS 2014'!$A$9:$E$818,4,FALSE),0)</f>
        <v>144578.29</v>
      </c>
      <c r="E738" s="46">
        <f>IFERROR(VLOOKUP(B738,'GASTOS 2015'!$A$9:$D$850,4,FALSE),0)</f>
        <v>314162.06</v>
      </c>
      <c r="F738" s="46">
        <f t="shared" si="26"/>
        <v>169583.77</v>
      </c>
      <c r="G738" s="47">
        <f t="shared" si="27"/>
        <v>1.1729545978168643</v>
      </c>
    </row>
    <row r="739" spans="2:7" hidden="1" outlineLevel="1" x14ac:dyDescent="0.25">
      <c r="B739" s="29">
        <f>IF('GASTOS 2015'!B675=5,'GASTOS 2015'!A675,0)</f>
        <v>530006</v>
      </c>
      <c r="C739" s="30" t="str">
        <f>VLOOKUP(B739,'GASTOS 2015'!$A$9:$D$850,3,FALSE)</f>
        <v xml:space="preserve">TAME                                              </v>
      </c>
      <c r="D739" s="31">
        <f>IFERROR(VLOOKUP(B739,'GASTOS 2014'!$A$9:$E$818,4,FALSE),0)</f>
        <v>103068.98</v>
      </c>
      <c r="E739" s="31">
        <f>IFERROR(VLOOKUP(B739,'GASTOS 2015'!$A$9:$D$850,4,FALSE),0)</f>
        <v>305837.45</v>
      </c>
      <c r="F739" s="31">
        <f t="shared" si="26"/>
        <v>202768.47000000003</v>
      </c>
      <c r="G739" s="32">
        <f t="shared" si="27"/>
        <v>1.967308398705411</v>
      </c>
    </row>
    <row r="740" spans="2:7" hidden="1" outlineLevel="1" x14ac:dyDescent="0.25">
      <c r="B740" s="24">
        <f>IF('GASTOS 2015'!B676=5,'GASTOS 2015'!A676,0)</f>
        <v>526006</v>
      </c>
      <c r="C740" s="25" t="str">
        <f>VLOOKUP(B740,'GASTOS 2015'!$A$9:$D$850,3,FALSE)</f>
        <v xml:space="preserve">BARICHARA                                         </v>
      </c>
      <c r="D740" s="46">
        <f>IFERROR(VLOOKUP(B740,'GASTOS 2014'!$A$9:$E$818,4,FALSE),0)</f>
        <v>120200.49</v>
      </c>
      <c r="E740" s="46">
        <f>IFERROR(VLOOKUP(B740,'GASTOS 2015'!$A$9:$D$850,4,FALSE),0)</f>
        <v>283969.8</v>
      </c>
      <c r="F740" s="46">
        <f t="shared" si="26"/>
        <v>163769.31</v>
      </c>
      <c r="G740" s="47">
        <f t="shared" si="27"/>
        <v>1.362467906744806</v>
      </c>
    </row>
    <row r="741" spans="2:7" hidden="1" outlineLevel="1" x14ac:dyDescent="0.25">
      <c r="B741" s="29">
        <f>IF('GASTOS 2015'!B677=5,'GASTOS 2015'!A677,0)</f>
        <v>526004</v>
      </c>
      <c r="C741" s="30" t="str">
        <f>VLOOKUP(B741,'GASTOS 2015'!$A$9:$D$850,3,FALSE)</f>
        <v xml:space="preserve">ARATOCA                                           </v>
      </c>
      <c r="D741" s="31">
        <f>IFERROR(VLOOKUP(B741,'GASTOS 2014'!$A$9:$E$818,4,FALSE),0)</f>
        <v>20590.150000000001</v>
      </c>
      <c r="E741" s="31">
        <f>IFERROR(VLOOKUP(B741,'GASTOS 2015'!$A$9:$D$850,4,FALSE),0)</f>
        <v>283389.8</v>
      </c>
      <c r="F741" s="31">
        <f t="shared" si="26"/>
        <v>262799.64999999997</v>
      </c>
      <c r="G741" s="32">
        <f t="shared" si="27"/>
        <v>12.763367435399935</v>
      </c>
    </row>
    <row r="742" spans="2:7" hidden="1" outlineLevel="1" x14ac:dyDescent="0.25">
      <c r="B742" s="24">
        <f>IF('GASTOS 2015'!B678=5,'GASTOS 2015'!A678,0)</f>
        <v>525002</v>
      </c>
      <c r="C742" s="25" t="str">
        <f>VLOOKUP(B742,'GASTOS 2015'!$A$9:$D$850,3,FALSE)</f>
        <v xml:space="preserve">ABREGO                                            </v>
      </c>
      <c r="D742" s="46">
        <f>IFERROR(VLOOKUP(B742,'GASTOS 2014'!$A$9:$E$818,4,FALSE),0)</f>
        <v>241387.85</v>
      </c>
      <c r="E742" s="46">
        <f>IFERROR(VLOOKUP(B742,'GASTOS 2015'!$A$9:$D$850,4,FALSE),0)</f>
        <v>274315.82</v>
      </c>
      <c r="F742" s="46">
        <f t="shared" si="26"/>
        <v>32927.97</v>
      </c>
      <c r="G742" s="47">
        <f t="shared" si="27"/>
        <v>0.13641104968622075</v>
      </c>
    </row>
    <row r="743" spans="2:7" hidden="1" outlineLevel="1" x14ac:dyDescent="0.25">
      <c r="B743" s="29">
        <f>IF('GASTOS 2015'!B679=5,'GASTOS 2015'!A679,0)</f>
        <v>530005</v>
      </c>
      <c r="C743" s="30" t="str">
        <f>VLOOKUP(B743,'GASTOS 2015'!$A$9:$D$850,3,FALSE)</f>
        <v xml:space="preserve">SARAVENA                                          </v>
      </c>
      <c r="D743" s="31">
        <f>IFERROR(VLOOKUP(B743,'GASTOS 2014'!$A$9:$E$818,4,FALSE),0)</f>
        <v>146377.22</v>
      </c>
      <c r="E743" s="31">
        <f>IFERROR(VLOOKUP(B743,'GASTOS 2015'!$A$9:$D$850,4,FALSE),0)</f>
        <v>272237.8</v>
      </c>
      <c r="F743" s="31">
        <f t="shared" si="26"/>
        <v>125860.57999999999</v>
      </c>
      <c r="G743" s="32">
        <f t="shared" si="27"/>
        <v>0.85983720690965426</v>
      </c>
    </row>
    <row r="744" spans="2:7" hidden="1" outlineLevel="1" x14ac:dyDescent="0.25">
      <c r="B744" s="24">
        <f>IF('GASTOS 2015'!B680=5,'GASTOS 2015'!A680,0)</f>
        <v>526077</v>
      </c>
      <c r="C744" s="25" t="str">
        <f>VLOOKUP(B744,'GASTOS 2015'!$A$9:$D$850,3,FALSE)</f>
        <v xml:space="preserve">SAN VICENTE CHUCURI                               </v>
      </c>
      <c r="D744" s="46">
        <f>IFERROR(VLOOKUP(B744,'GASTOS 2014'!$A$9:$E$818,4,FALSE),0)</f>
        <v>28741.280000000002</v>
      </c>
      <c r="E744" s="46">
        <f>IFERROR(VLOOKUP(B744,'GASTOS 2015'!$A$9:$D$850,4,FALSE),0)</f>
        <v>265894.8</v>
      </c>
      <c r="F744" s="46">
        <f t="shared" si="26"/>
        <v>237153.52</v>
      </c>
      <c r="G744" s="47">
        <f t="shared" si="27"/>
        <v>8.2513207484148232</v>
      </c>
    </row>
    <row r="745" spans="2:7" hidden="1" outlineLevel="1" x14ac:dyDescent="0.25">
      <c r="B745" s="29">
        <f>IF('GASTOS 2015'!B681=5,'GASTOS 2015'!A681,0)</f>
        <v>525037</v>
      </c>
      <c r="C745" s="30" t="str">
        <f>VLOOKUP(B745,'GASTOS 2015'!$A$9:$D$850,3,FALSE)</f>
        <v xml:space="preserve">VILLA DEL ROSARIO                                 </v>
      </c>
      <c r="D745" s="31">
        <f>IFERROR(VLOOKUP(B745,'GASTOS 2014'!$A$9:$E$818,4,FALSE),0)</f>
        <v>55587</v>
      </c>
      <c r="E745" s="31">
        <f>IFERROR(VLOOKUP(B745,'GASTOS 2015'!$A$9:$D$850,4,FALSE),0)</f>
        <v>223161</v>
      </c>
      <c r="F745" s="31">
        <f t="shared" si="26"/>
        <v>167574</v>
      </c>
      <c r="G745" s="32">
        <f t="shared" si="27"/>
        <v>3.0146257218414378</v>
      </c>
    </row>
    <row r="746" spans="2:7" hidden="1" outlineLevel="1" x14ac:dyDescent="0.25">
      <c r="B746" s="24">
        <f>IF('GASTOS 2015'!B682=5,'GASTOS 2015'!A682,0)</f>
        <v>526020</v>
      </c>
      <c r="C746" s="25" t="str">
        <f>VLOOKUP(B746,'GASTOS 2015'!$A$9:$D$850,3,FALSE)</f>
        <v xml:space="preserve">CIMITARRA                                         </v>
      </c>
      <c r="D746" s="46">
        <f>IFERROR(VLOOKUP(B746,'GASTOS 2014'!$A$9:$E$818,4,FALSE),0)</f>
        <v>157529.98000000001</v>
      </c>
      <c r="E746" s="46">
        <f>IFERROR(VLOOKUP(B746,'GASTOS 2015'!$A$9:$D$850,4,FALSE),0)</f>
        <v>215937.64</v>
      </c>
      <c r="F746" s="46">
        <f t="shared" si="26"/>
        <v>58407.66</v>
      </c>
      <c r="G746" s="47">
        <f t="shared" si="27"/>
        <v>0.37077170961362405</v>
      </c>
    </row>
    <row r="747" spans="2:7" hidden="1" outlineLevel="1" x14ac:dyDescent="0.25">
      <c r="B747" s="29">
        <f>IF('GASTOS 2015'!B683=5,'GASTOS 2015'!A683,0)</f>
        <v>526005</v>
      </c>
      <c r="C747" s="30" t="str">
        <f>VLOOKUP(B747,'GASTOS 2015'!$A$9:$D$850,3,FALSE)</f>
        <v xml:space="preserve">BARBOSA                                           </v>
      </c>
      <c r="D747" s="31">
        <f>IFERROR(VLOOKUP(B747,'GASTOS 2014'!$A$9:$E$818,4,FALSE),0)</f>
        <v>189998.71999999997</v>
      </c>
      <c r="E747" s="31">
        <f>IFERROR(VLOOKUP(B747,'GASTOS 2015'!$A$9:$D$850,4,FALSE),0)</f>
        <v>210705.53</v>
      </c>
      <c r="F747" s="31">
        <f t="shared" si="26"/>
        <v>20706.810000000027</v>
      </c>
      <c r="G747" s="32">
        <f t="shared" si="27"/>
        <v>0.10898394473394357</v>
      </c>
    </row>
    <row r="748" spans="2:7" hidden="1" outlineLevel="1" x14ac:dyDescent="0.25">
      <c r="B748" s="24">
        <f>IF('GASTOS 2015'!B684=5,'GASTOS 2015'!A684,0)</f>
        <v>530011</v>
      </c>
      <c r="C748" s="25" t="str">
        <f>VLOOKUP(B748,'GASTOS 2015'!$A$9:$D$850,3,FALSE)</f>
        <v xml:space="preserve">FORTUL                                            </v>
      </c>
      <c r="D748" s="46">
        <f>IFERROR(VLOOKUP(B748,'GASTOS 2014'!$A$9:$E$818,4,FALSE),0)</f>
        <v>60507.57</v>
      </c>
      <c r="E748" s="46">
        <f>IFERROR(VLOOKUP(B748,'GASTOS 2015'!$A$9:$D$850,4,FALSE),0)</f>
        <v>138099.14000000001</v>
      </c>
      <c r="F748" s="46">
        <f t="shared" si="26"/>
        <v>77591.570000000007</v>
      </c>
      <c r="G748" s="47">
        <f t="shared" si="27"/>
        <v>1.2823448371831825</v>
      </c>
    </row>
    <row r="749" spans="2:7" hidden="1" outlineLevel="1" x14ac:dyDescent="0.25">
      <c r="B749" s="29">
        <f>IF('GASTOS 2015'!B685=5,'GASTOS 2015'!A685,0)</f>
        <v>526051</v>
      </c>
      <c r="C749" s="30" t="str">
        <f>VLOOKUP(B749,'GASTOS 2015'!$A$9:$D$850,3,FALSE)</f>
        <v xml:space="preserve">MALAGA                                            </v>
      </c>
      <c r="D749" s="31">
        <f>IFERROR(VLOOKUP(B749,'GASTOS 2014'!$A$9:$E$818,4,FALSE),0)</f>
        <v>107320.82</v>
      </c>
      <c r="E749" s="31">
        <f>IFERROR(VLOOKUP(B749,'GASTOS 2015'!$A$9:$D$850,4,FALSE),0)</f>
        <v>133805.35</v>
      </c>
      <c r="F749" s="31">
        <f t="shared" si="26"/>
        <v>26484.53</v>
      </c>
      <c r="G749" s="32">
        <f t="shared" si="27"/>
        <v>0.2467790499550786</v>
      </c>
    </row>
    <row r="750" spans="2:7" hidden="1" outlineLevel="1" x14ac:dyDescent="0.25">
      <c r="B750" s="24">
        <f>IF('GASTOS 2015'!B686=5,'GASTOS 2015'!A686,0)</f>
        <v>526086</v>
      </c>
      <c r="C750" s="25" t="str">
        <f>VLOOKUP(B750,'GASTOS 2015'!$A$9:$D$850,3,FALSE)</f>
        <v xml:space="preserve">VILLANUEVA                                        </v>
      </c>
      <c r="D750" s="46">
        <f>IFERROR(VLOOKUP(B750,'GASTOS 2014'!$A$9:$E$818,4,FALSE),0)</f>
        <v>86813.569999999992</v>
      </c>
      <c r="E750" s="46">
        <f>IFERROR(VLOOKUP(B750,'GASTOS 2015'!$A$9:$D$850,4,FALSE),0)</f>
        <v>129762.83</v>
      </c>
      <c r="F750" s="46">
        <f t="shared" si="26"/>
        <v>42949.260000000009</v>
      </c>
      <c r="G750" s="47">
        <f t="shared" si="27"/>
        <v>0.49472979857872468</v>
      </c>
    </row>
    <row r="751" spans="2:7" hidden="1" outlineLevel="1" x14ac:dyDescent="0.25">
      <c r="B751" s="29">
        <f>IF('GASTOS 2015'!B687=5,'GASTOS 2015'!A687,0)</f>
        <v>525004</v>
      </c>
      <c r="C751" s="30" t="str">
        <f>VLOOKUP(B751,'GASTOS 2015'!$A$9:$D$850,3,FALSE)</f>
        <v xml:space="preserve">BOCHALEMA                                         </v>
      </c>
      <c r="D751" s="31">
        <f>IFERROR(VLOOKUP(B751,'GASTOS 2014'!$A$9:$E$818,4,FALSE),0)</f>
        <v>28241.829999999998</v>
      </c>
      <c r="E751" s="31">
        <f>IFERROR(VLOOKUP(B751,'GASTOS 2015'!$A$9:$D$850,4,FALSE),0)</f>
        <v>126746.86</v>
      </c>
      <c r="F751" s="31">
        <f t="shared" si="26"/>
        <v>98505.03</v>
      </c>
      <c r="G751" s="32">
        <f t="shared" si="27"/>
        <v>3.4879124334365024</v>
      </c>
    </row>
    <row r="752" spans="2:7" hidden="1" outlineLevel="1" x14ac:dyDescent="0.25">
      <c r="B752" s="24">
        <f>IF('GASTOS 2015'!B688=5,'GASTOS 2015'!A688,0)</f>
        <v>526084</v>
      </c>
      <c r="C752" s="25" t="str">
        <f>VLOOKUP(B752,'GASTOS 2015'!$A$9:$D$850,3,FALSE)</f>
        <v xml:space="preserve">VELEZ                                             </v>
      </c>
      <c r="D752" s="46">
        <f>IFERROR(VLOOKUP(B752,'GASTOS 2014'!$A$9:$E$818,4,FALSE),0)</f>
        <v>58715.329999999994</v>
      </c>
      <c r="E752" s="46">
        <f>IFERROR(VLOOKUP(B752,'GASTOS 2015'!$A$9:$D$850,4,FALSE),0)</f>
        <v>107222.03</v>
      </c>
      <c r="F752" s="46">
        <f t="shared" si="26"/>
        <v>48506.700000000004</v>
      </c>
      <c r="G752" s="47">
        <f t="shared" si="27"/>
        <v>0.82613348166483958</v>
      </c>
    </row>
    <row r="753" spans="2:7" hidden="1" outlineLevel="1" x14ac:dyDescent="0.25">
      <c r="B753" s="29">
        <f>IF('GASTOS 2015'!B689=5,'GASTOS 2015'!A689,0)</f>
        <v>525020</v>
      </c>
      <c r="C753" s="30" t="str">
        <f>VLOOKUP(B753,'GASTOS 2015'!$A$9:$D$850,3,FALSE)</f>
        <v xml:space="preserve">LOS PATIOS                                        </v>
      </c>
      <c r="D753" s="31">
        <f>IFERROR(VLOOKUP(B753,'GASTOS 2014'!$A$9:$E$818,4,FALSE),0)</f>
        <v>348498</v>
      </c>
      <c r="E753" s="31">
        <f>IFERROR(VLOOKUP(B753,'GASTOS 2015'!$A$9:$D$850,4,FALSE),0)</f>
        <v>101553</v>
      </c>
      <c r="F753" s="31">
        <f t="shared" si="26"/>
        <v>-246945</v>
      </c>
      <c r="G753" s="32">
        <f t="shared" si="27"/>
        <v>-0.70859804073481047</v>
      </c>
    </row>
    <row r="754" spans="2:7" hidden="1" outlineLevel="1" x14ac:dyDescent="0.25">
      <c r="B754" s="24">
        <f>IF('GASTOS 2015'!B690=5,'GASTOS 2015'!A690,0)</f>
        <v>525014</v>
      </c>
      <c r="C754" s="25" t="str">
        <f>VLOOKUP(B754,'GASTOS 2015'!$A$9:$D$850,3,FALSE)</f>
        <v xml:space="preserve">EL ZULIA                                          </v>
      </c>
      <c r="D754" s="46">
        <f>IFERROR(VLOOKUP(B754,'GASTOS 2014'!$A$9:$E$818,4,FALSE),0)</f>
        <v>68477.989999999991</v>
      </c>
      <c r="E754" s="46">
        <f>IFERROR(VLOOKUP(B754,'GASTOS 2015'!$A$9:$D$850,4,FALSE),0)</f>
        <v>96556.290000000008</v>
      </c>
      <c r="F754" s="46">
        <f t="shared" si="26"/>
        <v>28078.300000000017</v>
      </c>
      <c r="G754" s="47">
        <f t="shared" si="27"/>
        <v>0.41003393937234467</v>
      </c>
    </row>
    <row r="755" spans="2:7" hidden="1" outlineLevel="1" x14ac:dyDescent="0.25">
      <c r="B755" s="29">
        <f>IF('GASTOS 2015'!B691=5,'GASTOS 2015'!A691,0)</f>
        <v>526053</v>
      </c>
      <c r="C755" s="30" t="str">
        <f>VLOOKUP(B755,'GASTOS 2015'!$A$9:$D$850,3,FALSE)</f>
        <v xml:space="preserve">MOGOTES                                           </v>
      </c>
      <c r="D755" s="31">
        <f>IFERROR(VLOOKUP(B755,'GASTOS 2014'!$A$9:$E$818,4,FALSE),0)</f>
        <v>62592.959999999999</v>
      </c>
      <c r="E755" s="31">
        <f>IFERROR(VLOOKUP(B755,'GASTOS 2015'!$A$9:$D$850,4,FALSE),0)</f>
        <v>91326.1</v>
      </c>
      <c r="F755" s="31">
        <f t="shared" si="26"/>
        <v>28733.140000000007</v>
      </c>
      <c r="G755" s="32">
        <f t="shared" si="27"/>
        <v>0.45904747115330546</v>
      </c>
    </row>
    <row r="756" spans="2:7" hidden="1" outlineLevel="1" x14ac:dyDescent="0.25">
      <c r="B756" s="24">
        <f>IF('GASTOS 2015'!B692=5,'GASTOS 2015'!A692,0)</f>
        <v>526025</v>
      </c>
      <c r="C756" s="25" t="str">
        <f>VLOOKUP(B756,'GASTOS 2015'!$A$9:$D$850,3,FALSE)</f>
        <v xml:space="preserve">CURITI                                            </v>
      </c>
      <c r="D756" s="46">
        <f>IFERROR(VLOOKUP(B756,'GASTOS 2014'!$A$9:$E$818,4,FALSE),0)</f>
        <v>23931.7</v>
      </c>
      <c r="E756" s="46">
        <f>IFERROR(VLOOKUP(B756,'GASTOS 2015'!$A$9:$D$850,4,FALSE),0)</f>
        <v>84998.61</v>
      </c>
      <c r="F756" s="46">
        <f t="shared" si="26"/>
        <v>61066.91</v>
      </c>
      <c r="G756" s="47">
        <f t="shared" si="27"/>
        <v>2.5517163427587675</v>
      </c>
    </row>
    <row r="757" spans="2:7" hidden="1" outlineLevel="1" x14ac:dyDescent="0.25">
      <c r="B757" s="29">
        <f>IF('GASTOS 2015'!B693=5,'GASTOS 2015'!A693,0)</f>
        <v>525034</v>
      </c>
      <c r="C757" s="30" t="str">
        <f>VLOOKUP(B757,'GASTOS 2015'!$A$9:$D$850,3,FALSE)</f>
        <v xml:space="preserve">TIBU                                              </v>
      </c>
      <c r="D757" s="31">
        <f>IFERROR(VLOOKUP(B757,'GASTOS 2014'!$A$9:$E$818,4,FALSE),0)</f>
        <v>12027.81</v>
      </c>
      <c r="E757" s="31">
        <f>IFERROR(VLOOKUP(B757,'GASTOS 2015'!$A$9:$D$850,4,FALSE),0)</f>
        <v>81375.87</v>
      </c>
      <c r="F757" s="31">
        <f t="shared" si="26"/>
        <v>69348.06</v>
      </c>
      <c r="G757" s="32">
        <f t="shared" si="27"/>
        <v>5.7656431220646152</v>
      </c>
    </row>
    <row r="758" spans="2:7" hidden="1" outlineLevel="1" x14ac:dyDescent="0.25">
      <c r="B758" s="24">
        <f>IF('GASTOS 2015'!B694=5,'GASTOS 2015'!A694,0)</f>
        <v>526008</v>
      </c>
      <c r="C758" s="25" t="str">
        <f>VLOOKUP(B758,'GASTOS 2015'!$A$9:$D$850,3,FALSE)</f>
        <v xml:space="preserve">BETULIA                                           </v>
      </c>
      <c r="D758" s="46">
        <f>IFERROR(VLOOKUP(B758,'GASTOS 2014'!$A$9:$E$818,4,FALSE),0)</f>
        <v>0</v>
      </c>
      <c r="E758" s="46">
        <f>IFERROR(VLOOKUP(B758,'GASTOS 2015'!$A$9:$D$850,4,FALSE),0)</f>
        <v>67825</v>
      </c>
      <c r="F758" s="46">
        <f t="shared" si="26"/>
        <v>67825</v>
      </c>
      <c r="G758" s="47">
        <f t="shared" si="27"/>
        <v>1</v>
      </c>
    </row>
    <row r="759" spans="2:7" hidden="1" outlineLevel="1" x14ac:dyDescent="0.25">
      <c r="B759" s="29">
        <f>IF('GASTOS 2015'!B695=5,'GASTOS 2015'!A695,0)</f>
        <v>526012</v>
      </c>
      <c r="C759" s="30" t="str">
        <f>VLOOKUP(B759,'GASTOS 2015'!$A$9:$D$850,3,FALSE)</f>
        <v xml:space="preserve">CAPITANEJO                                        </v>
      </c>
      <c r="D759" s="31">
        <f>IFERROR(VLOOKUP(B759,'GASTOS 2014'!$A$9:$E$818,4,FALSE),0)</f>
        <v>25004.1</v>
      </c>
      <c r="E759" s="31">
        <f>IFERROR(VLOOKUP(B759,'GASTOS 2015'!$A$9:$D$850,4,FALSE),0)</f>
        <v>66004.53</v>
      </c>
      <c r="F759" s="31">
        <f t="shared" si="26"/>
        <v>41000.43</v>
      </c>
      <c r="G759" s="32">
        <f t="shared" si="27"/>
        <v>1.6397482812818698</v>
      </c>
    </row>
    <row r="760" spans="2:7" hidden="1" outlineLevel="1" x14ac:dyDescent="0.25">
      <c r="B760" s="24">
        <f>IF('GASTOS 2015'!B696=5,'GASTOS 2015'!A696,0)</f>
        <v>526087</v>
      </c>
      <c r="C760" s="25" t="str">
        <f>VLOOKUP(B760,'GASTOS 2015'!$A$9:$D$850,3,FALSE)</f>
        <v xml:space="preserve">ZAPATOCA                                          </v>
      </c>
      <c r="D760" s="46">
        <f>IFERROR(VLOOKUP(B760,'GASTOS 2014'!$A$9:$E$818,4,FALSE),0)</f>
        <v>55441.67</v>
      </c>
      <c r="E760" s="46">
        <f>IFERROR(VLOOKUP(B760,'GASTOS 2015'!$A$9:$D$850,4,FALSE),0)</f>
        <v>63831.82</v>
      </c>
      <c r="F760" s="46">
        <f t="shared" si="26"/>
        <v>8390.1500000000015</v>
      </c>
      <c r="G760" s="47">
        <f t="shared" si="27"/>
        <v>0.1513329234130214</v>
      </c>
    </row>
    <row r="761" spans="2:7" hidden="1" outlineLevel="1" x14ac:dyDescent="0.25">
      <c r="B761" s="29">
        <f>IF('GASTOS 2015'!B697=5,'GASTOS 2015'!A697,0)</f>
        <v>525043</v>
      </c>
      <c r="C761" s="30" t="str">
        <f>VLOOKUP(B761,'GASTOS 2015'!$A$9:$D$850,3,FALSE)</f>
        <v xml:space="preserve">PUERTO SANTANDER                                  </v>
      </c>
      <c r="D761" s="31">
        <f>IFERROR(VLOOKUP(B761,'GASTOS 2014'!$A$9:$E$818,4,FALSE),0)</f>
        <v>0</v>
      </c>
      <c r="E761" s="31">
        <f>IFERROR(VLOOKUP(B761,'GASTOS 2015'!$A$9:$D$850,4,FALSE),0)</f>
        <v>55806</v>
      </c>
      <c r="F761" s="31">
        <f t="shared" si="26"/>
        <v>55806</v>
      </c>
      <c r="G761" s="32">
        <f t="shared" si="27"/>
        <v>1</v>
      </c>
    </row>
    <row r="762" spans="2:7" hidden="1" outlineLevel="1" x14ac:dyDescent="0.25">
      <c r="B762" s="24">
        <f>IF('GASTOS 2015'!B698=5,'GASTOS 2015'!A698,0)</f>
        <v>526076</v>
      </c>
      <c r="C762" s="25" t="str">
        <f>VLOOKUP(B762,'GASTOS 2015'!$A$9:$D$850,3,FALSE)</f>
        <v xml:space="preserve">SIMACOTA                                          </v>
      </c>
      <c r="D762" s="46">
        <f>IFERROR(VLOOKUP(B762,'GASTOS 2014'!$A$9:$E$818,4,FALSE),0)</f>
        <v>29973.620000000003</v>
      </c>
      <c r="E762" s="46">
        <f>IFERROR(VLOOKUP(B762,'GASTOS 2015'!$A$9:$D$850,4,FALSE),0)</f>
        <v>54098.11</v>
      </c>
      <c r="F762" s="46">
        <f t="shared" si="26"/>
        <v>24124.489999999998</v>
      </c>
      <c r="G762" s="47">
        <f t="shared" si="27"/>
        <v>0.80485740461112121</v>
      </c>
    </row>
    <row r="763" spans="2:7" hidden="1" outlineLevel="1" x14ac:dyDescent="0.25">
      <c r="B763" s="29">
        <f>IF('GASTOS 2015'!B699=5,'GASTOS 2015'!A699,0)</f>
        <v>526028</v>
      </c>
      <c r="C763" s="30" t="str">
        <f>VLOOKUP(B763,'GASTOS 2015'!$A$9:$D$850,3,FALSE)</f>
        <v xml:space="preserve">EL CARMEN                                         </v>
      </c>
      <c r="D763" s="31">
        <f>IFERROR(VLOOKUP(B763,'GASTOS 2014'!$A$9:$E$818,4,FALSE),0)</f>
        <v>17147.690000000002</v>
      </c>
      <c r="E763" s="31">
        <f>IFERROR(VLOOKUP(B763,'GASTOS 2015'!$A$9:$D$850,4,FALSE),0)</f>
        <v>42941.55</v>
      </c>
      <c r="F763" s="31">
        <f t="shared" si="26"/>
        <v>25793.86</v>
      </c>
      <c r="G763" s="32">
        <f t="shared" si="27"/>
        <v>1.5042177692738785</v>
      </c>
    </row>
    <row r="764" spans="2:7" hidden="1" outlineLevel="1" x14ac:dyDescent="0.25">
      <c r="B764" s="24">
        <f>IF('GASTOS 2015'!B700=5,'GASTOS 2015'!A700,0)</f>
        <v>525031</v>
      </c>
      <c r="C764" s="25" t="str">
        <f>VLOOKUP(B764,'GASTOS 2015'!$A$9:$D$850,3,FALSE)</f>
        <v xml:space="preserve">SARDINATA                                         </v>
      </c>
      <c r="D764" s="46">
        <f>IFERROR(VLOOKUP(B764,'GASTOS 2014'!$A$9:$E$818,4,FALSE),0)</f>
        <v>17429.650000000001</v>
      </c>
      <c r="E764" s="46">
        <f>IFERROR(VLOOKUP(B764,'GASTOS 2015'!$A$9:$D$850,4,FALSE),0)</f>
        <v>38891.130000000005</v>
      </c>
      <c r="F764" s="46">
        <f t="shared" si="26"/>
        <v>21461.480000000003</v>
      </c>
      <c r="G764" s="47">
        <f t="shared" si="27"/>
        <v>1.2313201928897022</v>
      </c>
    </row>
    <row r="765" spans="2:7" hidden="1" outlineLevel="1" x14ac:dyDescent="0.25">
      <c r="B765" s="29">
        <f>IF('GASTOS 2015'!B701=5,'GASTOS 2015'!A701,0)</f>
        <v>526049</v>
      </c>
      <c r="C765" s="30" t="str">
        <f>VLOOKUP(B765,'GASTOS 2015'!$A$9:$D$850,3,FALSE)</f>
        <v xml:space="preserve">LOS SANTOS                                        </v>
      </c>
      <c r="D765" s="31">
        <f>IFERROR(VLOOKUP(B765,'GASTOS 2014'!$A$9:$E$818,4,FALSE),0)</f>
        <v>42605.45</v>
      </c>
      <c r="E765" s="31">
        <f>IFERROR(VLOOKUP(B765,'GASTOS 2015'!$A$9:$D$850,4,FALSE),0)</f>
        <v>36042.410000000003</v>
      </c>
      <c r="F765" s="31">
        <f t="shared" si="26"/>
        <v>-6563.0399999999936</v>
      </c>
      <c r="G765" s="32">
        <f t="shared" si="27"/>
        <v>-0.15404226454596759</v>
      </c>
    </row>
    <row r="766" spans="2:7" hidden="1" outlineLevel="1" x14ac:dyDescent="0.25">
      <c r="B766" s="24">
        <f>IF('GASTOS 2015'!B702=5,'GASTOS 2015'!A702,0)</f>
        <v>526064</v>
      </c>
      <c r="C766" s="25" t="str">
        <f>VLOOKUP(B766,'GASTOS 2015'!$A$9:$D$850,3,FALSE)</f>
        <v xml:space="preserve">PUENTE NACIONAL                                   </v>
      </c>
      <c r="D766" s="46">
        <f>IFERROR(VLOOKUP(B766,'GASTOS 2014'!$A$9:$E$818,4,FALSE),0)</f>
        <v>0</v>
      </c>
      <c r="E766" s="46">
        <f>IFERROR(VLOOKUP(B766,'GASTOS 2015'!$A$9:$D$850,4,FALSE),0)</f>
        <v>34235</v>
      </c>
      <c r="F766" s="46">
        <f t="shared" si="26"/>
        <v>34235</v>
      </c>
      <c r="G766" s="47">
        <f t="shared" si="27"/>
        <v>1</v>
      </c>
    </row>
    <row r="767" spans="2:7" hidden="1" outlineLevel="1" x14ac:dyDescent="0.25">
      <c r="B767" s="29">
        <f>IF('GASTOS 2015'!B703=5,'GASTOS 2015'!A703,0)</f>
        <v>526052</v>
      </c>
      <c r="C767" s="30" t="str">
        <f>VLOOKUP(B767,'GASTOS 2015'!$A$9:$D$850,3,FALSE)</f>
        <v xml:space="preserve">MATANZA                                           </v>
      </c>
      <c r="D767" s="31">
        <f>IFERROR(VLOOKUP(B767,'GASTOS 2014'!$A$9:$E$818,4,FALSE),0)</f>
        <v>5074</v>
      </c>
      <c r="E767" s="31">
        <f>IFERROR(VLOOKUP(B767,'GASTOS 2015'!$A$9:$D$850,4,FALSE),0)</f>
        <v>32658</v>
      </c>
      <c r="F767" s="31">
        <f t="shared" si="26"/>
        <v>27584</v>
      </c>
      <c r="G767" s="32">
        <f t="shared" si="27"/>
        <v>5.4363421363815529</v>
      </c>
    </row>
    <row r="768" spans="2:7" hidden="1" outlineLevel="1" x14ac:dyDescent="0.25">
      <c r="B768" s="24">
        <f>IF('GASTOS 2015'!B704=5,'GASTOS 2015'!A704,0)</f>
        <v>525009</v>
      </c>
      <c r="C768" s="25" t="str">
        <f>VLOOKUP(B768,'GASTOS 2015'!$A$9:$D$850,3,FALSE)</f>
        <v xml:space="preserve">CHITAGA                                           </v>
      </c>
      <c r="D768" s="46">
        <f>IFERROR(VLOOKUP(B768,'GASTOS 2014'!$A$9:$E$818,4,FALSE),0)</f>
        <v>19740.29</v>
      </c>
      <c r="E768" s="46">
        <f>IFERROR(VLOOKUP(B768,'GASTOS 2015'!$A$9:$D$850,4,FALSE),0)</f>
        <v>30192.6</v>
      </c>
      <c r="F768" s="46">
        <f t="shared" si="26"/>
        <v>10452.309999999998</v>
      </c>
      <c r="G768" s="47">
        <f t="shared" si="27"/>
        <v>0.52949120808255579</v>
      </c>
    </row>
    <row r="769" spans="2:7" hidden="1" outlineLevel="1" x14ac:dyDescent="0.25">
      <c r="B769" s="29">
        <f>IF('GASTOS 2015'!B705=5,'GASTOS 2015'!A705,0)</f>
        <v>526063</v>
      </c>
      <c r="C769" s="30" t="str">
        <f>VLOOKUP(B769,'GASTOS 2015'!$A$9:$D$850,3,FALSE)</f>
        <v xml:space="preserve">PUERTO WILCHES                                    </v>
      </c>
      <c r="D769" s="31">
        <f>IFERROR(VLOOKUP(B769,'GASTOS 2014'!$A$9:$E$818,4,FALSE),0)</f>
        <v>20493.099999999999</v>
      </c>
      <c r="E769" s="31">
        <f>IFERROR(VLOOKUP(B769,'GASTOS 2015'!$A$9:$D$850,4,FALSE),0)</f>
        <v>26021.84</v>
      </c>
      <c r="F769" s="31">
        <f t="shared" si="26"/>
        <v>5528.7400000000016</v>
      </c>
      <c r="G769" s="32">
        <f t="shared" si="27"/>
        <v>0.26978543997735827</v>
      </c>
    </row>
    <row r="770" spans="2:7" hidden="1" outlineLevel="1" x14ac:dyDescent="0.25">
      <c r="B770" s="24">
        <f>IF('GASTOS 2015'!B706=5,'GASTOS 2015'!A706,0)</f>
        <v>526041</v>
      </c>
      <c r="C770" s="25" t="str">
        <f>VLOOKUP(B770,'GASTOS 2015'!$A$9:$D$850,3,FALSE)</f>
        <v xml:space="preserve">GUEPSA                                            </v>
      </c>
      <c r="D770" s="46">
        <f>IFERROR(VLOOKUP(B770,'GASTOS 2014'!$A$9:$E$818,4,FALSE),0)</f>
        <v>20506.25</v>
      </c>
      <c r="E770" s="46">
        <f>IFERROR(VLOOKUP(B770,'GASTOS 2015'!$A$9:$D$850,4,FALSE),0)</f>
        <v>25713.5</v>
      </c>
      <c r="F770" s="46">
        <f t="shared" si="26"/>
        <v>5207.25</v>
      </c>
      <c r="G770" s="47">
        <f t="shared" si="27"/>
        <v>0.25393477598293202</v>
      </c>
    </row>
    <row r="771" spans="2:7" hidden="1" outlineLevel="1" x14ac:dyDescent="0.25">
      <c r="B771" s="29">
        <f>IF('GASTOS 2015'!B707=5,'GASTOS 2015'!A707,0)</f>
        <v>525030</v>
      </c>
      <c r="C771" s="30" t="str">
        <f>VLOOKUP(B771,'GASTOS 2015'!$A$9:$D$850,3,FALSE)</f>
        <v xml:space="preserve">SANTIAGO                                          </v>
      </c>
      <c r="D771" s="31">
        <f>IFERROR(VLOOKUP(B771,'GASTOS 2014'!$A$9:$E$818,4,FALSE),0)</f>
        <v>0</v>
      </c>
      <c r="E771" s="31">
        <f>IFERROR(VLOOKUP(B771,'GASTOS 2015'!$A$9:$D$850,4,FALSE),0)</f>
        <v>24766</v>
      </c>
      <c r="F771" s="31">
        <f t="shared" si="26"/>
        <v>24766</v>
      </c>
      <c r="G771" s="32">
        <f t="shared" si="27"/>
        <v>1</v>
      </c>
    </row>
    <row r="772" spans="2:7" hidden="1" outlineLevel="1" x14ac:dyDescent="0.25">
      <c r="B772" s="24">
        <f>IF('GASTOS 2015'!B708=5,'GASTOS 2015'!A708,0)</f>
        <v>525042</v>
      </c>
      <c r="C772" s="25" t="str">
        <f>VLOOKUP(B772,'GASTOS 2015'!$A$9:$D$850,3,FALSE)</f>
        <v xml:space="preserve">COTELCO M/CIPIOS-NORTE SA                         </v>
      </c>
      <c r="D772" s="46">
        <f>IFERROR(VLOOKUP(B772,'GASTOS 2014'!$A$9:$E$818,4,FALSE),0)</f>
        <v>0</v>
      </c>
      <c r="E772" s="46">
        <f>IFERROR(VLOOKUP(B772,'GASTOS 2015'!$A$9:$D$850,4,FALSE),0)</f>
        <v>22554</v>
      </c>
      <c r="F772" s="46">
        <f t="shared" si="26"/>
        <v>22554</v>
      </c>
      <c r="G772" s="47">
        <f t="shared" si="27"/>
        <v>1</v>
      </c>
    </row>
    <row r="773" spans="2:7" hidden="1" outlineLevel="1" x14ac:dyDescent="0.25">
      <c r="B773" s="29">
        <f>IF('GASTOS 2015'!B709=5,'GASTOS 2015'!A709,0)</f>
        <v>525027</v>
      </c>
      <c r="C773" s="30" t="str">
        <f>VLOOKUP(B773,'GASTOS 2015'!$A$9:$D$850,3,FALSE)</f>
        <v xml:space="preserve">SALAZAR                                           </v>
      </c>
      <c r="D773" s="31">
        <f>IFERROR(VLOOKUP(B773,'GASTOS 2014'!$A$9:$E$818,4,FALSE),0)</f>
        <v>45616.65</v>
      </c>
      <c r="E773" s="31">
        <f>IFERROR(VLOOKUP(B773,'GASTOS 2015'!$A$9:$D$850,4,FALSE),0)</f>
        <v>14163.49</v>
      </c>
      <c r="F773" s="31">
        <f t="shared" si="26"/>
        <v>-31453.160000000003</v>
      </c>
      <c r="G773" s="32">
        <f t="shared" si="27"/>
        <v>-0.68951051863738355</v>
      </c>
    </row>
    <row r="774" spans="2:7" hidden="1" outlineLevel="1" x14ac:dyDescent="0.25">
      <c r="B774" s="24">
        <f>IF('GASTOS 2015'!B710=5,'GASTOS 2015'!A710,0)</f>
        <v>526038</v>
      </c>
      <c r="C774" s="25" t="str">
        <f>VLOOKUP(B774,'GASTOS 2015'!$A$9:$D$850,3,FALSE)</f>
        <v xml:space="preserve">GUADALUPE                                         </v>
      </c>
      <c r="D774" s="46">
        <f>IFERROR(VLOOKUP(B774,'GASTOS 2014'!$A$9:$E$818,4,FALSE),0)</f>
        <v>2370.63</v>
      </c>
      <c r="E774" s="46">
        <f>IFERROR(VLOOKUP(B774,'GASTOS 2015'!$A$9:$D$850,4,FALSE),0)</f>
        <v>14102.85</v>
      </c>
      <c r="F774" s="46">
        <f t="shared" si="26"/>
        <v>11732.220000000001</v>
      </c>
      <c r="G774" s="47">
        <f t="shared" si="27"/>
        <v>4.9489882436314394</v>
      </c>
    </row>
    <row r="775" spans="2:7" hidden="1" outlineLevel="1" x14ac:dyDescent="0.25">
      <c r="B775" s="29">
        <f>IF('GASTOS 2015'!B711=5,'GASTOS 2015'!A711,0)</f>
        <v>530004</v>
      </c>
      <c r="C775" s="30" t="str">
        <f>VLOOKUP(B775,'GASTOS 2015'!$A$9:$D$850,3,FALSE)</f>
        <v xml:space="preserve">PUERTO RONDON                                     </v>
      </c>
      <c r="D775" s="31">
        <f>IFERROR(VLOOKUP(B775,'GASTOS 2014'!$A$9:$E$818,4,FALSE),0)</f>
        <v>65684.61</v>
      </c>
      <c r="E775" s="31">
        <f>IFERROR(VLOOKUP(B775,'GASTOS 2015'!$A$9:$D$850,4,FALSE),0)</f>
        <v>14000</v>
      </c>
      <c r="F775" s="31">
        <f t="shared" si="26"/>
        <v>-51684.61</v>
      </c>
      <c r="G775" s="32">
        <f t="shared" si="27"/>
        <v>-0.7868602706174247</v>
      </c>
    </row>
    <row r="776" spans="2:7" hidden="1" outlineLevel="1" x14ac:dyDescent="0.25">
      <c r="B776" s="24">
        <f>IF('GASTOS 2015'!B712=5,'GASTOS 2015'!A712,0)</f>
        <v>526068</v>
      </c>
      <c r="C776" s="25" t="str">
        <f>VLOOKUP(B776,'GASTOS 2015'!$A$9:$D$850,3,FALSE)</f>
        <v xml:space="preserve">SAN ANDRES                                        </v>
      </c>
      <c r="D776" s="46">
        <f>IFERROR(VLOOKUP(B776,'GASTOS 2014'!$A$9:$E$818,4,FALSE),0)</f>
        <v>4205.5600000000004</v>
      </c>
      <c r="E776" s="46">
        <f>IFERROR(VLOOKUP(B776,'GASTOS 2015'!$A$9:$D$850,4,FALSE),0)</f>
        <v>13194.830000000002</v>
      </c>
      <c r="F776" s="46">
        <f t="shared" si="26"/>
        <v>8989.27</v>
      </c>
      <c r="G776" s="47">
        <f t="shared" si="27"/>
        <v>2.1374727741370947</v>
      </c>
    </row>
    <row r="777" spans="2:7" hidden="1" outlineLevel="1" x14ac:dyDescent="0.25">
      <c r="B777" s="29">
        <f>IF('GASTOS 2015'!B713=5,'GASTOS 2015'!A713,0)</f>
        <v>526066</v>
      </c>
      <c r="C777" s="30" t="str">
        <f>VLOOKUP(B777,'GASTOS 2015'!$A$9:$D$850,3,FALSE)</f>
        <v xml:space="preserve">RIONEGRO                                          </v>
      </c>
      <c r="D777" s="31">
        <f>IFERROR(VLOOKUP(B777,'GASTOS 2014'!$A$9:$E$818,4,FALSE),0)</f>
        <v>0</v>
      </c>
      <c r="E777" s="31">
        <f>IFERROR(VLOOKUP(B777,'GASTOS 2015'!$A$9:$D$850,4,FALSE),0)</f>
        <v>12598</v>
      </c>
      <c r="F777" s="31">
        <f t="shared" si="26"/>
        <v>12598</v>
      </c>
      <c r="G777" s="32">
        <f t="shared" si="27"/>
        <v>1</v>
      </c>
    </row>
    <row r="778" spans="2:7" hidden="1" outlineLevel="1" x14ac:dyDescent="0.25">
      <c r="B778" s="24">
        <f>IF('GASTOS 2015'!B714=5,'GASTOS 2015'!A714,0)</f>
        <v>526058</v>
      </c>
      <c r="C778" s="25" t="str">
        <f>VLOOKUP(B778,'GASTOS 2015'!$A$9:$D$850,3,FALSE)</f>
        <v xml:space="preserve">PALMA                                             </v>
      </c>
      <c r="D778" s="46">
        <f>IFERROR(VLOOKUP(B778,'GASTOS 2014'!$A$9:$E$818,4,FALSE),0)</f>
        <v>0</v>
      </c>
      <c r="E778" s="46">
        <f>IFERROR(VLOOKUP(B778,'GASTOS 2015'!$A$9:$D$850,4,FALSE),0)</f>
        <v>12197</v>
      </c>
      <c r="F778" s="46">
        <f t="shared" si="26"/>
        <v>12197</v>
      </c>
      <c r="G778" s="47">
        <f t="shared" si="27"/>
        <v>1</v>
      </c>
    </row>
    <row r="779" spans="2:7" hidden="1" outlineLevel="1" x14ac:dyDescent="0.25">
      <c r="B779" s="29">
        <f>IF('GASTOS 2015'!B715=5,'GASTOS 2015'!A715,0)</f>
        <v>526047</v>
      </c>
      <c r="C779" s="30" t="str">
        <f>VLOOKUP(B779,'GASTOS 2015'!$A$9:$D$850,3,FALSE)</f>
        <v xml:space="preserve">LANDAZURRI                                        </v>
      </c>
      <c r="D779" s="31">
        <f>IFERROR(VLOOKUP(B779,'GASTOS 2014'!$A$9:$E$818,4,FALSE),0)</f>
        <v>7613.4299999999994</v>
      </c>
      <c r="E779" s="31">
        <f>IFERROR(VLOOKUP(B779,'GASTOS 2015'!$A$9:$D$850,4,FALSE),0)</f>
        <v>11609.74</v>
      </c>
      <c r="F779" s="31">
        <f t="shared" ref="F779:F850" si="30">E779-D779</f>
        <v>3996.3100000000004</v>
      </c>
      <c r="G779" s="32">
        <f t="shared" ref="G779:G850" si="31">IF(AND(D779=0,E779&gt;0),100%,IFERROR(E779/D779-1,0%))</f>
        <v>0.52490270482555168</v>
      </c>
    </row>
    <row r="780" spans="2:7" hidden="1" outlineLevel="1" x14ac:dyDescent="0.25">
      <c r="B780" s="24">
        <f>IF('GASTOS 2015'!B716=5,'GASTOS 2015'!A716,0)</f>
        <v>526079</v>
      </c>
      <c r="C780" s="25" t="str">
        <f>VLOOKUP(B780,'GASTOS 2015'!$A$9:$D$850,3,FALSE)</f>
        <v xml:space="preserve">SUAITA                                            </v>
      </c>
      <c r="D780" s="46">
        <f>IFERROR(VLOOKUP(B780,'GASTOS 2014'!$A$9:$E$818,4,FALSE),0)</f>
        <v>0</v>
      </c>
      <c r="E780" s="46">
        <f>IFERROR(VLOOKUP(B780,'GASTOS 2015'!$A$9:$D$850,4,FALSE),0)</f>
        <v>10632</v>
      </c>
      <c r="F780" s="46">
        <f t="shared" si="30"/>
        <v>10632</v>
      </c>
      <c r="G780" s="47">
        <f t="shared" si="31"/>
        <v>1</v>
      </c>
    </row>
    <row r="781" spans="2:7" hidden="1" outlineLevel="1" x14ac:dyDescent="0.25">
      <c r="B781" s="29">
        <f>IF('GASTOS 2015'!B717=5,'GASTOS 2015'!A717,0)</f>
        <v>525017</v>
      </c>
      <c r="C781" s="30" t="str">
        <f>VLOOKUP(B781,'GASTOS 2015'!$A$9:$D$850,3,FALSE)</f>
        <v xml:space="preserve">HERRAN                                            </v>
      </c>
      <c r="D781" s="31">
        <f>IFERROR(VLOOKUP(B781,'GASTOS 2014'!$A$9:$E$818,4,FALSE),0)</f>
        <v>0</v>
      </c>
      <c r="E781" s="31">
        <f>IFERROR(VLOOKUP(B781,'GASTOS 2015'!$A$9:$D$850,4,FALSE),0)</f>
        <v>9781.84</v>
      </c>
      <c r="F781" s="31">
        <f t="shared" si="30"/>
        <v>9781.84</v>
      </c>
      <c r="G781" s="32">
        <f t="shared" si="31"/>
        <v>1</v>
      </c>
    </row>
    <row r="782" spans="2:7" hidden="1" outlineLevel="1" x14ac:dyDescent="0.25">
      <c r="B782" s="24">
        <f>IF('GASTOS 2015'!B718=5,'GASTOS 2015'!A718,0)</f>
        <v>525026</v>
      </c>
      <c r="C782" s="25" t="str">
        <f>VLOOKUP(B782,'GASTOS 2015'!$A$9:$D$850,3,FALSE)</f>
        <v xml:space="preserve">RAGONVALIA                                        </v>
      </c>
      <c r="D782" s="46">
        <f>IFERROR(VLOOKUP(B782,'GASTOS 2014'!$A$9:$E$818,4,FALSE),0)</f>
        <v>0</v>
      </c>
      <c r="E782" s="46">
        <f>IFERROR(VLOOKUP(B782,'GASTOS 2015'!$A$9:$D$850,4,FALSE),0)</f>
        <v>8171.51</v>
      </c>
      <c r="F782" s="46">
        <f t="shared" si="30"/>
        <v>8171.51</v>
      </c>
      <c r="G782" s="47">
        <f t="shared" si="31"/>
        <v>1</v>
      </c>
    </row>
    <row r="783" spans="2:7" hidden="1" outlineLevel="1" x14ac:dyDescent="0.25">
      <c r="B783" s="29">
        <f>IF('GASTOS 2015'!B719=5,'GASTOS 2015'!A719,0)</f>
        <v>525035</v>
      </c>
      <c r="C783" s="30" t="str">
        <f>VLOOKUP(B783,'GASTOS 2015'!$A$9:$D$850,3,FALSE)</f>
        <v xml:space="preserve">TOLEDO                                            </v>
      </c>
      <c r="D783" s="31">
        <f>IFERROR(VLOOKUP(B783,'GASTOS 2014'!$A$9:$E$818,4,FALSE),0)</f>
        <v>102143.89</v>
      </c>
      <c r="E783" s="31">
        <f>IFERROR(VLOOKUP(B783,'GASTOS 2015'!$A$9:$D$850,4,FALSE),0)</f>
        <v>8073.6599999999989</v>
      </c>
      <c r="F783" s="31">
        <f t="shared" si="30"/>
        <v>-94070.23</v>
      </c>
      <c r="G783" s="32">
        <f t="shared" si="31"/>
        <v>-0.92095797408929703</v>
      </c>
    </row>
    <row r="784" spans="2:7" hidden="1" outlineLevel="1" x14ac:dyDescent="0.25">
      <c r="B784" s="24">
        <f>IF('GASTOS 2015'!B720=5,'GASTOS 2015'!A720,0)</f>
        <v>525015</v>
      </c>
      <c r="C784" s="25" t="str">
        <f>VLOOKUP(B784,'GASTOS 2015'!$A$9:$D$850,3,FALSE)</f>
        <v xml:space="preserve">GRAMALOTE                                         </v>
      </c>
      <c r="D784" s="46">
        <f>IFERROR(VLOOKUP(B784,'GASTOS 2014'!$A$9:$E$818,4,FALSE),0)</f>
        <v>0</v>
      </c>
      <c r="E784" s="46">
        <f>IFERROR(VLOOKUP(B784,'GASTOS 2015'!$A$9:$D$850,4,FALSE),0)</f>
        <v>7452.92</v>
      </c>
      <c r="F784" s="46">
        <f t="shared" si="30"/>
        <v>7452.92</v>
      </c>
      <c r="G784" s="47">
        <f t="shared" si="31"/>
        <v>1</v>
      </c>
    </row>
    <row r="785" spans="1:10" hidden="1" outlineLevel="1" x14ac:dyDescent="0.25">
      <c r="B785" s="29">
        <f>IF('GASTOS 2015'!B721=5,'GASTOS 2015'!A721,0)</f>
        <v>526018</v>
      </c>
      <c r="C785" s="30" t="str">
        <f>VLOOKUP(B785,'GASTOS 2015'!$A$9:$D$850,3,FALSE)</f>
        <v xml:space="preserve">CHIMA                                             </v>
      </c>
      <c r="D785" s="31">
        <f>IFERROR(VLOOKUP(B785,'GASTOS 2014'!$A$9:$E$818,4,FALSE),0)</f>
        <v>0</v>
      </c>
      <c r="E785" s="31">
        <f>IFERROR(VLOOKUP(B785,'GASTOS 2015'!$A$9:$D$850,4,FALSE),0)</f>
        <v>6541</v>
      </c>
      <c r="F785" s="31">
        <f t="shared" si="30"/>
        <v>6541</v>
      </c>
      <c r="G785" s="32">
        <f t="shared" si="31"/>
        <v>1</v>
      </c>
    </row>
    <row r="786" spans="1:10" hidden="1" outlineLevel="1" x14ac:dyDescent="0.25">
      <c r="B786" s="24">
        <f>IF('GASTOS 2015'!B722=5,'GASTOS 2015'!A722,0)</f>
        <v>526056</v>
      </c>
      <c r="C786" s="25" t="str">
        <f>VLOOKUP(B786,'GASTOS 2015'!$A$9:$D$850,3,FALSE)</f>
        <v xml:space="preserve">OIBA                                              </v>
      </c>
      <c r="D786" s="46">
        <f>IFERROR(VLOOKUP(B786,'GASTOS 2014'!$A$9:$E$818,4,FALSE),0)</f>
        <v>0</v>
      </c>
      <c r="E786" s="46">
        <f>IFERROR(VLOOKUP(B786,'GASTOS 2015'!$A$9:$D$850,4,FALSE),0)</f>
        <v>4531</v>
      </c>
      <c r="F786" s="46">
        <f t="shared" si="30"/>
        <v>4531</v>
      </c>
      <c r="G786" s="47">
        <f t="shared" si="31"/>
        <v>1</v>
      </c>
    </row>
    <row r="787" spans="1:10" hidden="1" outlineLevel="1" x14ac:dyDescent="0.25">
      <c r="B787" s="29">
        <f>IF('GASTOS 2015'!B723=5,'GASTOS 2015'!A723,0)</f>
        <v>526016</v>
      </c>
      <c r="C787" s="30" t="str">
        <f>VLOOKUP(B787,'GASTOS 2015'!$A$9:$D$850,3,FALSE)</f>
        <v xml:space="preserve">CHARALA                                           </v>
      </c>
      <c r="D787" s="31">
        <f>IFERROR(VLOOKUP(B787,'GASTOS 2014'!$A$9:$E$818,4,FALSE),0)</f>
        <v>0</v>
      </c>
      <c r="E787" s="31">
        <f>IFERROR(VLOOKUP(B787,'GASTOS 2015'!$A$9:$D$850,4,FALSE),0)</f>
        <v>3533</v>
      </c>
      <c r="F787" s="31">
        <f t="shared" si="30"/>
        <v>3533</v>
      </c>
      <c r="G787" s="32">
        <f t="shared" si="31"/>
        <v>1</v>
      </c>
    </row>
    <row r="788" spans="1:10" hidden="1" outlineLevel="1" x14ac:dyDescent="0.25">
      <c r="B788" s="24">
        <f>IF('GASTOS 2015'!B724=5,'GASTOS 2015'!A724,0)</f>
        <v>526027</v>
      </c>
      <c r="C788" s="25" t="str">
        <f>VLOOKUP(B788,'GASTOS 2015'!$A$9:$D$850,3,FALSE)</f>
        <v xml:space="preserve">EL PLAYON                                         </v>
      </c>
      <c r="D788" s="46">
        <f>IFERROR(VLOOKUP(B788,'GASTOS 2014'!$A$9:$E$818,4,FALSE),0)</f>
        <v>0</v>
      </c>
      <c r="E788" s="46">
        <f>IFERROR(VLOOKUP(B788,'GASTOS 2015'!$A$9:$D$850,4,FALSE),0)</f>
        <v>2796</v>
      </c>
      <c r="F788" s="46">
        <f t="shared" si="30"/>
        <v>2796</v>
      </c>
      <c r="G788" s="47">
        <f t="shared" si="31"/>
        <v>1</v>
      </c>
    </row>
    <row r="789" spans="1:10" hidden="1" outlineLevel="1" x14ac:dyDescent="0.25">
      <c r="B789" s="29">
        <f>IF('GASTOS 2015'!B725=5,'GASTOS 2015'!A725,0)</f>
        <v>526035</v>
      </c>
      <c r="C789" s="30" t="str">
        <f>VLOOKUP(B789,'GASTOS 2015'!$A$9:$D$850,3,FALSE)</f>
        <v xml:space="preserve">GAMBITA                                           </v>
      </c>
      <c r="D789" s="31">
        <f>IFERROR(VLOOKUP(B789,'GASTOS 2014'!$A$9:$E$818,4,FALSE),0)</f>
        <v>5439.9</v>
      </c>
      <c r="E789" s="31">
        <f>IFERROR(VLOOKUP(B789,'GASTOS 2015'!$A$9:$D$850,4,FALSE),0)</f>
        <v>1651.98</v>
      </c>
      <c r="F789" s="31">
        <f t="shared" si="30"/>
        <v>-3787.9199999999996</v>
      </c>
      <c r="G789" s="32">
        <f t="shared" si="31"/>
        <v>-0.69632162355925664</v>
      </c>
    </row>
    <row r="790" spans="1:10" hidden="1" outlineLevel="1" x14ac:dyDescent="0.25">
      <c r="B790" s="24">
        <f>IF('GASTOS 2015'!B726=5,'GASTOS 2015'!A726,0)</f>
        <v>525021</v>
      </c>
      <c r="C790" s="25" t="str">
        <f>VLOOKUP(B790,'GASTOS 2015'!$A$9:$D$850,3,FALSE)</f>
        <v xml:space="preserve">LOURDES                                           </v>
      </c>
      <c r="D790" s="46">
        <f>IFERROR(VLOOKUP(B790,'GASTOS 2014'!$A$9:$E$818,4,FALSE),0)</f>
        <v>14308.68</v>
      </c>
      <c r="E790" s="46">
        <f>IFERROR(VLOOKUP(B790,'GASTOS 2015'!$A$9:$D$850,4,FALSE),0)</f>
        <v>1473.89</v>
      </c>
      <c r="F790" s="46">
        <f t="shared" si="30"/>
        <v>-12834.79</v>
      </c>
      <c r="G790" s="47">
        <f t="shared" si="31"/>
        <v>-0.8969932935812388</v>
      </c>
    </row>
    <row r="791" spans="1:10" hidden="1" outlineLevel="1" x14ac:dyDescent="0.25">
      <c r="B791" s="29">
        <f>IF('GASTOS 2015'!B727=5,'GASTOS 2015'!A727,0)</f>
        <v>526023</v>
      </c>
      <c r="C791" s="30" t="str">
        <f>VLOOKUP(B791,'GASTOS 2015'!$A$9:$D$850,3,FALSE)</f>
        <v xml:space="preserve">CONTRATACION                                      </v>
      </c>
      <c r="D791" s="31">
        <f>IFERROR(VLOOKUP(B791,'GASTOS 2014'!$A$9:$E$818,4,FALSE),0)</f>
        <v>2125.2199999999998</v>
      </c>
      <c r="E791" s="31">
        <f>IFERROR(VLOOKUP(B791,'GASTOS 2015'!$A$9:$D$850,4,FALSE),0)</f>
        <v>1226.05</v>
      </c>
      <c r="F791" s="31">
        <f t="shared" si="30"/>
        <v>-899.16999999999985</v>
      </c>
      <c r="G791" s="32">
        <f t="shared" si="31"/>
        <v>-0.42309502075079286</v>
      </c>
    </row>
    <row r="792" spans="1:10" ht="15.75" hidden="1" outlineLevel="1" thickBot="1" x14ac:dyDescent="0.3">
      <c r="B792" s="34">
        <f>IF('GASTOS 2015'!B728=5,'GASTOS 2015'!A728,0)</f>
        <v>526031</v>
      </c>
      <c r="C792" s="35" t="str">
        <f>VLOOKUP(B792,'GASTOS 2015'!$A$9:$D$850,3,FALSE)</f>
        <v xml:space="preserve">FLORIAN                                           </v>
      </c>
      <c r="D792" s="36">
        <f>IFERROR(VLOOKUP(B792,'GASTOS 2014'!$A$9:$E$818,4,FALSE),0)</f>
        <v>0</v>
      </c>
      <c r="E792" s="36">
        <f>IFERROR(VLOOKUP(B792,'GASTOS 2015'!$A$9:$D$850,4,FALSE),0)</f>
        <v>345</v>
      </c>
      <c r="F792" s="36">
        <f t="shared" si="30"/>
        <v>345</v>
      </c>
      <c r="G792" s="37">
        <f t="shared" si="31"/>
        <v>1</v>
      </c>
    </row>
    <row r="793" spans="1:10" hidden="1" outlineLevel="1" x14ac:dyDescent="0.25">
      <c r="B793" s="29">
        <f>IF('GASTOS 2014'!E672='GASTOS 2014'!A672,0,'GASTOS 2014'!A672)</f>
        <v>525029</v>
      </c>
      <c r="C793" s="30" t="str">
        <f>VLOOKUP(B793,'GASTOS 2014'!$A$9:$E$818,3,FALSE)</f>
        <v>SAN CAYETANO</v>
      </c>
      <c r="D793" s="31">
        <f>IFERROR(VLOOKUP(B793,'GASTOS 2014'!$A$9:$E$818,4,FALSE),0)</f>
        <v>47600</v>
      </c>
      <c r="E793" s="31">
        <f>IFERROR(VLOOKUP(B793,'GASTOS 2015'!$A$9:$D$850,4,FALSE),0)</f>
        <v>0</v>
      </c>
      <c r="F793" s="31">
        <f>E793-D793</f>
        <v>-47600</v>
      </c>
      <c r="G793" s="32">
        <f>IF(AND(D793=0,E793&gt;0),100%,IFERROR(E793/D793-1,0%))</f>
        <v>-1</v>
      </c>
    </row>
    <row r="794" spans="1:10" hidden="1" outlineLevel="1" x14ac:dyDescent="0.25">
      <c r="B794" s="24">
        <f>IF('GASTOS 2014'!E688='GASTOS 2014'!A688,0,'GASTOS 2014'!A688)</f>
        <v>525010</v>
      </c>
      <c r="C794" s="25" t="str">
        <f>VLOOKUP(B794,'GASTOS 2014'!$A$9:$E$818,3,FALSE)</f>
        <v>CONVENCION</v>
      </c>
      <c r="D794" s="46">
        <f>IFERROR(VLOOKUP(B794,'GASTOS 2014'!$A$9:$E$818,4,FALSE),0)</f>
        <v>8698.98</v>
      </c>
      <c r="E794" s="46">
        <f>IFERROR(VLOOKUP(B794,'GASTOS 2015'!$A$9:$D$850,4,FALSE),0)</f>
        <v>0</v>
      </c>
      <c r="F794" s="46">
        <f>E794-D794</f>
        <v>-8698.98</v>
      </c>
      <c r="G794" s="47">
        <f>IF(AND(D794=0,E794&gt;0),100%,IFERROR(E794/D794-1,0%))</f>
        <v>-1</v>
      </c>
    </row>
    <row r="795" spans="1:10" hidden="1" outlineLevel="1" x14ac:dyDescent="0.25">
      <c r="B795" s="29">
        <f>IF('GASTOS 2014'!E690='GASTOS 2014'!A690,0,'GASTOS 2014'!A690)</f>
        <v>526009</v>
      </c>
      <c r="C795" s="30" t="str">
        <f>VLOOKUP(B795,'GASTOS 2014'!$A$9:$E$818,3,FALSE)</f>
        <v>BOLIVAR</v>
      </c>
      <c r="D795" s="31">
        <f>IFERROR(VLOOKUP(B795,'GASTOS 2014'!$A$9:$E$818,4,FALSE),0)</f>
        <v>6108</v>
      </c>
      <c r="E795" s="31">
        <f>IFERROR(VLOOKUP(B795,'GASTOS 2015'!$A$9:$D$850,4,FALSE),0)</f>
        <v>0</v>
      </c>
      <c r="F795" s="31">
        <f>E795-D795</f>
        <v>-6108</v>
      </c>
      <c r="G795" s="32">
        <f>IF(AND(D795=0,E795&gt;0),100%,IFERROR(E795/D795-1,0%))</f>
        <v>-1</v>
      </c>
    </row>
    <row r="796" spans="1:10" hidden="1" outlineLevel="1" x14ac:dyDescent="0.25">
      <c r="B796" s="24">
        <f>IF('GASTOS 2014'!E692='GASTOS 2014'!A692,0,'GASTOS 2014'!A692)</f>
        <v>526021</v>
      </c>
      <c r="C796" s="25" t="str">
        <f>VLOOKUP(B796,'GASTOS 2014'!$A$9:$E$818,3,FALSE)</f>
        <v>CONCEPCION</v>
      </c>
      <c r="D796" s="46">
        <f>IFERROR(VLOOKUP(B796,'GASTOS 2014'!$A$9:$E$818,4,FALSE),0)</f>
        <v>5079.8600000000006</v>
      </c>
      <c r="E796" s="46">
        <f>IFERROR(VLOOKUP(B796,'GASTOS 2015'!$A$9:$D$850,4,FALSE),0)</f>
        <v>0</v>
      </c>
      <c r="F796" s="46">
        <f>E796-D796</f>
        <v>-5079.8600000000006</v>
      </c>
      <c r="G796" s="47">
        <f>IF(AND(D796=0,E796&gt;0),100%,IFERROR(E796/D796-1,0%))</f>
        <v>-1</v>
      </c>
    </row>
    <row r="797" spans="1:10" ht="15.75" hidden="1" outlineLevel="1" thickBot="1" x14ac:dyDescent="0.3">
      <c r="B797" s="38">
        <f>IF('GASTOS 2014'!E695='GASTOS 2014'!A695,0,'GASTOS 2014'!A695)</f>
        <v>525019</v>
      </c>
      <c r="C797" s="39" t="str">
        <f>VLOOKUP(B797,'GASTOS 2014'!$A$9:$E$818,3,FALSE)</f>
        <v>LABATECA</v>
      </c>
      <c r="D797" s="40">
        <f>IFERROR(VLOOKUP(B797,'GASTOS 2014'!$A$9:$E$818,4,FALSE),0)</f>
        <v>3087.49</v>
      </c>
      <c r="E797" s="40">
        <f>IFERROR(VLOOKUP(B797,'GASTOS 2015'!$A$9:$D$850,4,FALSE),0)</f>
        <v>0</v>
      </c>
      <c r="F797" s="40">
        <f>E797-D797</f>
        <v>-3087.49</v>
      </c>
      <c r="G797" s="41">
        <f>IF(AND(D797=0,E797&gt;0),100%,IFERROR(E797/D797-1,0%))</f>
        <v>-1</v>
      </c>
    </row>
    <row r="798" spans="1:10" s="6" customFormat="1" collapsed="1" x14ac:dyDescent="0.25">
      <c r="C798" s="19"/>
      <c r="D798" s="20"/>
      <c r="E798" s="20"/>
      <c r="F798" s="20"/>
      <c r="G798" s="20"/>
      <c r="H798" s="20"/>
      <c r="I798" s="68"/>
      <c r="J798" s="20"/>
    </row>
    <row r="799" spans="1:10" ht="21" x14ac:dyDescent="0.25">
      <c r="A799" s="13"/>
      <c r="B799" s="13"/>
      <c r="C799" s="14" t="s">
        <v>1674</v>
      </c>
      <c r="D799" s="15">
        <v>0</v>
      </c>
      <c r="E799" s="15">
        <v>0</v>
      </c>
      <c r="F799" s="16">
        <f>E799-D799</f>
        <v>0</v>
      </c>
      <c r="G799" s="17" t="e">
        <f>E799/D799-1</f>
        <v>#DIV/0!</v>
      </c>
      <c r="H799" s="15">
        <f>'RECAUDO SEPTIEMBRE'!E785*20%</f>
        <v>0</v>
      </c>
      <c r="I799" s="62">
        <f>E799-H799</f>
        <v>0</v>
      </c>
      <c r="J799" s="63" t="e">
        <f>E799/H799-1</f>
        <v>#DIV/0!</v>
      </c>
    </row>
    <row r="800" spans="1:10" ht="15.75" hidden="1" outlineLevel="1" thickBot="1" x14ac:dyDescent="0.3">
      <c r="B800" s="21"/>
      <c r="C800" s="22"/>
      <c r="D800" s="21"/>
      <c r="E800" s="23"/>
      <c r="F800" s="21"/>
      <c r="G800" s="21"/>
      <c r="H800" s="69"/>
      <c r="I800" s="70"/>
      <c r="J800" s="69"/>
    </row>
    <row r="801" spans="2:7" hidden="1" outlineLevel="1" x14ac:dyDescent="0.25">
      <c r="B801" s="29">
        <f>IF('GASTOS 2015'!B729=6,'GASTOS 2015'!A729,0)</f>
        <v>628001</v>
      </c>
      <c r="C801" s="30" t="str">
        <f>VLOOKUP(B801,'GASTOS 2015'!$A$9:$D$850,3,FALSE)</f>
        <v xml:space="preserve">IBAGUE                                            </v>
      </c>
      <c r="D801" s="31">
        <f>IFERROR(VLOOKUP(B801,'GASTOS 2014'!$A$9:$E$818,4,FALSE),0)</f>
        <v>120054765.5</v>
      </c>
      <c r="E801" s="31">
        <f>IFERROR(VLOOKUP(B801,'GASTOS 2015'!$A$9:$D$850,4,FALSE),0)</f>
        <v>149666298.50999999</v>
      </c>
      <c r="F801" s="31">
        <f t="shared" si="30"/>
        <v>29611533.00999999</v>
      </c>
      <c r="G801" s="32">
        <f t="shared" si="31"/>
        <v>0.24665020906646129</v>
      </c>
    </row>
    <row r="802" spans="2:7" hidden="1" outlineLevel="1" x14ac:dyDescent="0.25">
      <c r="B802" s="24">
        <f>IF('GASTOS 2015'!B730=6,'GASTOS 2015'!A730,0)</f>
        <v>627001</v>
      </c>
      <c r="C802" s="25" t="str">
        <f>VLOOKUP(B802,'GASTOS 2015'!$A$9:$D$850,3,FALSE)</f>
        <v xml:space="preserve">NEIVA                                             </v>
      </c>
      <c r="D802" s="46">
        <f>IFERROR(VLOOKUP(B802,'GASTOS 2014'!$A$9:$E$818,4,FALSE),0)</f>
        <v>86011591.810000002</v>
      </c>
      <c r="E802" s="46">
        <f>IFERROR(VLOOKUP(B802,'GASTOS 2015'!$A$9:$D$850,4,FALSE),0)</f>
        <v>81500659.640000001</v>
      </c>
      <c r="F802" s="46">
        <f t="shared" si="30"/>
        <v>-4510932.1700000018</v>
      </c>
      <c r="G802" s="47">
        <f t="shared" si="31"/>
        <v>-5.2445630583894731E-2</v>
      </c>
    </row>
    <row r="803" spans="2:7" hidden="1" outlineLevel="1" x14ac:dyDescent="0.25">
      <c r="B803" s="29">
        <f>IF('GASTOS 2015'!B731=6,'GASTOS 2015'!A731,0)</f>
        <v>629001</v>
      </c>
      <c r="C803" s="30" t="str">
        <f>VLOOKUP(B803,'GASTOS 2015'!$A$9:$D$850,3,FALSE)</f>
        <v xml:space="preserve">FLORENCIA                                         </v>
      </c>
      <c r="D803" s="31">
        <f>IFERROR(VLOOKUP(B803,'GASTOS 2014'!$A$9:$E$818,4,FALSE),0)</f>
        <v>1808424.43</v>
      </c>
      <c r="E803" s="31">
        <f>IFERROR(VLOOKUP(B803,'GASTOS 2015'!$A$9:$D$850,4,FALSE),0)</f>
        <v>2541438.9699999997</v>
      </c>
      <c r="F803" s="31">
        <f t="shared" si="30"/>
        <v>733014.5399999998</v>
      </c>
      <c r="G803" s="32">
        <f t="shared" si="31"/>
        <v>0.40533324359038869</v>
      </c>
    </row>
    <row r="804" spans="2:7" hidden="1" outlineLevel="1" x14ac:dyDescent="0.25">
      <c r="B804" s="24">
        <f>IF('GASTOS 2015'!B732=6,'GASTOS 2015'!A732,0)</f>
        <v>627011</v>
      </c>
      <c r="C804" s="25" t="str">
        <f>VLOOKUP(B804,'GASTOS 2015'!$A$9:$D$850,3,FALSE)</f>
        <v xml:space="preserve">GARZON                                            </v>
      </c>
      <c r="D804" s="46">
        <f>IFERROR(VLOOKUP(B804,'GASTOS 2014'!$A$9:$E$818,4,FALSE),0)</f>
        <v>1979118.73</v>
      </c>
      <c r="E804" s="46">
        <f>IFERROR(VLOOKUP(B804,'GASTOS 2015'!$A$9:$D$850,4,FALSE),0)</f>
        <v>2148785.7599999998</v>
      </c>
      <c r="F804" s="46">
        <f t="shared" si="30"/>
        <v>169667.0299999998</v>
      </c>
      <c r="G804" s="47">
        <f t="shared" si="31"/>
        <v>8.5728575768670323E-2</v>
      </c>
    </row>
    <row r="805" spans="2:7" hidden="1" outlineLevel="1" x14ac:dyDescent="0.25">
      <c r="B805" s="29">
        <f>IF('GASTOS 2015'!B733=6,'GASTOS 2015'!A733,0)</f>
        <v>628041</v>
      </c>
      <c r="C805" s="30" t="str">
        <f>VLOOKUP(B805,'GASTOS 2015'!$A$9:$D$850,3,FALSE)</f>
        <v xml:space="preserve">COTELCO-TOLIMA                                    </v>
      </c>
      <c r="D805" s="31">
        <f>IFERROR(VLOOKUP(B805,'GASTOS 2014'!$A$9:$E$818,4,FALSE),0)</f>
        <v>0</v>
      </c>
      <c r="E805" s="31">
        <f>IFERROR(VLOOKUP(B805,'GASTOS 2015'!$A$9:$D$850,4,FALSE),0)</f>
        <v>1857120</v>
      </c>
      <c r="F805" s="31">
        <f t="shared" si="30"/>
        <v>1857120</v>
      </c>
      <c r="G805" s="32">
        <f t="shared" si="31"/>
        <v>1</v>
      </c>
    </row>
    <row r="806" spans="2:7" hidden="1" outlineLevel="1" x14ac:dyDescent="0.25">
      <c r="B806" s="24">
        <f>IF('GASTOS 2015'!B734=6,'GASTOS 2015'!A734,0)</f>
        <v>631001</v>
      </c>
      <c r="C806" s="25" t="str">
        <f>VLOOKUP(B806,'GASTOS 2015'!$A$9:$D$850,3,FALSE)</f>
        <v xml:space="preserve">LETICIA                                           </v>
      </c>
      <c r="D806" s="46">
        <f>IFERROR(VLOOKUP(B806,'GASTOS 2014'!$A$9:$E$818,4,FALSE),0)</f>
        <v>895533.44000000006</v>
      </c>
      <c r="E806" s="46">
        <f>IFERROR(VLOOKUP(B806,'GASTOS 2015'!$A$9:$D$850,4,FALSE),0)</f>
        <v>1560351.8900000001</v>
      </c>
      <c r="F806" s="46">
        <f t="shared" si="30"/>
        <v>664818.45000000007</v>
      </c>
      <c r="G806" s="47">
        <f t="shared" si="31"/>
        <v>0.74237144064659377</v>
      </c>
    </row>
    <row r="807" spans="2:7" hidden="1" outlineLevel="1" x14ac:dyDescent="0.25">
      <c r="B807" s="29">
        <f>IF('GASTOS 2015'!B735=6,'GASTOS 2015'!A735,0)</f>
        <v>628056</v>
      </c>
      <c r="C807" s="30" t="str">
        <f>VLOOKUP(B807,'GASTOS 2015'!$A$9:$D$850,3,FALSE)</f>
        <v xml:space="preserve">MELGAR                                            </v>
      </c>
      <c r="D807" s="31">
        <f>IFERROR(VLOOKUP(B807,'GASTOS 2014'!$A$9:$E$818,4,FALSE),0)</f>
        <v>1253364</v>
      </c>
      <c r="E807" s="31">
        <f>IFERROR(VLOOKUP(B807,'GASTOS 2015'!$A$9:$D$850,4,FALSE),0)</f>
        <v>1480803</v>
      </c>
      <c r="F807" s="31">
        <f t="shared" si="30"/>
        <v>227439</v>
      </c>
      <c r="G807" s="32">
        <f t="shared" si="31"/>
        <v>0.18146284718565386</v>
      </c>
    </row>
    <row r="808" spans="2:7" hidden="1" outlineLevel="1" x14ac:dyDescent="0.25">
      <c r="B808" s="24">
        <f>IF('GASTOS 2015'!B736=6,'GASTOS 2015'!A736,0)</f>
        <v>627025</v>
      </c>
      <c r="C808" s="25" t="str">
        <f>VLOOKUP(B808,'GASTOS 2015'!$A$9:$D$850,3,FALSE)</f>
        <v xml:space="preserve">PITALITO                                          </v>
      </c>
      <c r="D808" s="46">
        <f>IFERROR(VLOOKUP(B808,'GASTOS 2014'!$A$9:$E$818,4,FALSE),0)</f>
        <v>1362828.25</v>
      </c>
      <c r="E808" s="46">
        <f>IFERROR(VLOOKUP(B808,'GASTOS 2015'!$A$9:$D$850,4,FALSE),0)</f>
        <v>1336013.18</v>
      </c>
      <c r="F808" s="46">
        <f t="shared" si="30"/>
        <v>-26815.070000000065</v>
      </c>
      <c r="G808" s="47">
        <f t="shared" si="31"/>
        <v>-1.9676045018878985E-2</v>
      </c>
    </row>
    <row r="809" spans="2:7" hidden="1" outlineLevel="1" x14ac:dyDescent="0.25">
      <c r="B809" s="29">
        <f>IF('GASTOS 2015'!B737=6,'GASTOS 2015'!A737,0)</f>
        <v>633001</v>
      </c>
      <c r="C809" s="30" t="str">
        <f>VLOOKUP(B809,'GASTOS 2015'!$A$9:$D$850,3,FALSE)</f>
        <v xml:space="preserve">MOCOA                                             </v>
      </c>
      <c r="D809" s="31">
        <f>IFERROR(VLOOKUP(B809,'GASTOS 2014'!$A$9:$E$818,4,FALSE),0)</f>
        <v>2263857.35</v>
      </c>
      <c r="E809" s="31">
        <f>IFERROR(VLOOKUP(B809,'GASTOS 2015'!$A$9:$D$850,4,FALSE),0)</f>
        <v>1309139.56</v>
      </c>
      <c r="F809" s="31">
        <f t="shared" si="30"/>
        <v>-954717.79</v>
      </c>
      <c r="G809" s="32">
        <f t="shared" si="31"/>
        <v>-0.42172170874635717</v>
      </c>
    </row>
    <row r="810" spans="2:7" hidden="1" outlineLevel="1" x14ac:dyDescent="0.25">
      <c r="B810" s="24">
        <f>IF('GASTOS 2015'!B738=6,'GASTOS 2015'!A738,0)</f>
        <v>628053</v>
      </c>
      <c r="C810" s="25" t="str">
        <f>VLOOKUP(B810,'GASTOS 2015'!$A$9:$D$850,3,FALSE)</f>
        <v xml:space="preserve">HONDA                                             </v>
      </c>
      <c r="D810" s="46">
        <f>IFERROR(VLOOKUP(B810,'GASTOS 2014'!$A$9:$E$818,4,FALSE),0)</f>
        <v>1603144</v>
      </c>
      <c r="E810" s="46">
        <f>IFERROR(VLOOKUP(B810,'GASTOS 2015'!$A$9:$D$850,4,FALSE),0)</f>
        <v>1133153</v>
      </c>
      <c r="F810" s="46">
        <f t="shared" si="30"/>
        <v>-469991</v>
      </c>
      <c r="G810" s="47">
        <f t="shared" si="31"/>
        <v>-0.29316829929189148</v>
      </c>
    </row>
    <row r="811" spans="2:7" hidden="1" outlineLevel="1" x14ac:dyDescent="0.25">
      <c r="B811" s="29">
        <f>IF('GASTOS 2015'!B739=6,'GASTOS 2015'!A739,0)</f>
        <v>637001</v>
      </c>
      <c r="C811" s="30" t="str">
        <f>VLOOKUP(B811,'GASTOS 2015'!$A$9:$D$850,3,FALSE)</f>
        <v xml:space="preserve">PUERTO INIRIDA                                    </v>
      </c>
      <c r="D811" s="31">
        <f>IFERROR(VLOOKUP(B811,'GASTOS 2014'!$A$9:$E$818,4,FALSE),0)</f>
        <v>815687.93</v>
      </c>
      <c r="E811" s="31">
        <f>IFERROR(VLOOKUP(B811,'GASTOS 2015'!$A$9:$D$850,4,FALSE),0)</f>
        <v>900504.82000000007</v>
      </c>
      <c r="F811" s="31">
        <f t="shared" si="30"/>
        <v>84816.890000000014</v>
      </c>
      <c r="G811" s="32">
        <f t="shared" si="31"/>
        <v>0.10398203391338656</v>
      </c>
    </row>
    <row r="812" spans="2:7" hidden="1" outlineLevel="1" x14ac:dyDescent="0.25">
      <c r="B812" s="24">
        <f>IF('GASTOS 2015'!B740=6,'GASTOS 2015'!A740,0)</f>
        <v>627038</v>
      </c>
      <c r="C812" s="25" t="str">
        <f>VLOOKUP(B812,'GASTOS 2015'!$A$9:$D$850,3,FALSE)</f>
        <v xml:space="preserve">COTELCO HUILA                                     </v>
      </c>
      <c r="D812" s="46">
        <f>IFERROR(VLOOKUP(B812,'GASTOS 2014'!$A$9:$E$818,4,FALSE),0)</f>
        <v>0</v>
      </c>
      <c r="E812" s="46">
        <f>IFERROR(VLOOKUP(B812,'GASTOS 2015'!$A$9:$D$850,4,FALSE),0)</f>
        <v>867738</v>
      </c>
      <c r="F812" s="46">
        <f t="shared" si="30"/>
        <v>867738</v>
      </c>
      <c r="G812" s="47">
        <f t="shared" si="31"/>
        <v>1</v>
      </c>
    </row>
    <row r="813" spans="2:7" hidden="1" outlineLevel="1" x14ac:dyDescent="0.25">
      <c r="B813" s="29">
        <f>IF('GASTOS 2015'!B741=6,'GASTOS 2015'!A741,0)</f>
        <v>628010</v>
      </c>
      <c r="C813" s="30" t="str">
        <f>VLOOKUP(B813,'GASTOS 2015'!$A$9:$D$850,3,FALSE)</f>
        <v xml:space="preserve">CHAPARRAL                                         </v>
      </c>
      <c r="D813" s="31">
        <f>IFERROR(VLOOKUP(B813,'GASTOS 2014'!$A$9:$E$818,4,FALSE),0)</f>
        <v>232164.63</v>
      </c>
      <c r="E813" s="31">
        <f>IFERROR(VLOOKUP(B813,'GASTOS 2015'!$A$9:$D$850,4,FALSE),0)</f>
        <v>838778</v>
      </c>
      <c r="F813" s="31">
        <f t="shared" si="30"/>
        <v>606613.37</v>
      </c>
      <c r="G813" s="32">
        <f t="shared" si="31"/>
        <v>2.6128586856662879</v>
      </c>
    </row>
    <row r="814" spans="2:7" hidden="1" outlineLevel="1" x14ac:dyDescent="0.25">
      <c r="B814" s="24">
        <f>IF('GASTOS 2015'!B742=6,'GASTOS 2015'!A742,0)</f>
        <v>628015</v>
      </c>
      <c r="C814" s="25" t="str">
        <f>VLOOKUP(B814,'GASTOS 2015'!$A$9:$D$850,3,FALSE)</f>
        <v xml:space="preserve">EL ESPINAL                                        </v>
      </c>
      <c r="D814" s="46">
        <f>IFERROR(VLOOKUP(B814,'GASTOS 2014'!$A$9:$E$818,4,FALSE),0)</f>
        <v>1588577.1600000001</v>
      </c>
      <c r="E814" s="46">
        <f>IFERROR(VLOOKUP(B814,'GASTOS 2015'!$A$9:$D$850,4,FALSE),0)</f>
        <v>801876.52</v>
      </c>
      <c r="F814" s="46">
        <f t="shared" si="30"/>
        <v>-786700.64000000013</v>
      </c>
      <c r="G814" s="47">
        <f t="shared" si="31"/>
        <v>-0.49522343629817767</v>
      </c>
    </row>
    <row r="815" spans="2:7" hidden="1" outlineLevel="1" x14ac:dyDescent="0.25">
      <c r="B815" s="29">
        <f>IF('GASTOS 2015'!B743=6,'GASTOS 2015'!A743,0)</f>
        <v>628020</v>
      </c>
      <c r="C815" s="30" t="str">
        <f>VLOOKUP(B815,'GASTOS 2015'!$A$9:$D$850,3,FALSE)</f>
        <v xml:space="preserve">LIBANO                                            </v>
      </c>
      <c r="D815" s="31">
        <f>IFERROR(VLOOKUP(B815,'GASTOS 2014'!$A$9:$E$818,4,FALSE),0)</f>
        <v>375370</v>
      </c>
      <c r="E815" s="31">
        <f>IFERROR(VLOOKUP(B815,'GASTOS 2015'!$A$9:$D$850,4,FALSE),0)</f>
        <v>779472.88</v>
      </c>
      <c r="F815" s="31">
        <f t="shared" si="30"/>
        <v>404102.88</v>
      </c>
      <c r="G815" s="32">
        <f t="shared" si="31"/>
        <v>1.0765454884513947</v>
      </c>
    </row>
    <row r="816" spans="2:7" hidden="1" outlineLevel="1" x14ac:dyDescent="0.25">
      <c r="B816" s="24">
        <f>IF('GASTOS 2015'!B744=6,'GASTOS 2015'!A744,0)</f>
        <v>628027</v>
      </c>
      <c r="C816" s="25" t="str">
        <f>VLOOKUP(B816,'GASTOS 2015'!$A$9:$D$850,3,FALSE)</f>
        <v xml:space="preserve">PURIFICACION                                      </v>
      </c>
      <c r="D816" s="46">
        <f>IFERROR(VLOOKUP(B816,'GASTOS 2014'!$A$9:$E$818,4,FALSE),0)</f>
        <v>521245.66000000003</v>
      </c>
      <c r="E816" s="46">
        <f>IFERROR(VLOOKUP(B816,'GASTOS 2015'!$A$9:$D$850,4,FALSE),0)</f>
        <v>665323.61</v>
      </c>
      <c r="F816" s="46">
        <f t="shared" si="30"/>
        <v>144077.94999999995</v>
      </c>
      <c r="G816" s="47">
        <f t="shared" si="31"/>
        <v>0.27641083860535165</v>
      </c>
    </row>
    <row r="817" spans="2:7" hidden="1" outlineLevel="1" x14ac:dyDescent="0.25">
      <c r="B817" s="29">
        <f>IF('GASTOS 2015'!B745=6,'GASTOS 2015'!A745,0)</f>
        <v>636001</v>
      </c>
      <c r="C817" s="30" t="str">
        <f>VLOOKUP(B817,'GASTOS 2015'!$A$9:$D$850,3,FALSE)</f>
        <v xml:space="preserve">PUERTO CARREÐO                                    </v>
      </c>
      <c r="D817" s="31">
        <f>IFERROR(VLOOKUP(B817,'GASTOS 2014'!$A$9:$E$818,4,FALSE),0)</f>
        <v>650787.99</v>
      </c>
      <c r="E817" s="31">
        <f>IFERROR(VLOOKUP(B817,'GASTOS 2015'!$A$9:$D$850,4,FALSE),0)</f>
        <v>633897.87</v>
      </c>
      <c r="F817" s="31">
        <f t="shared" si="30"/>
        <v>-16890.119999999995</v>
      </c>
      <c r="G817" s="32">
        <f t="shared" si="31"/>
        <v>-2.5953336969233298E-2</v>
      </c>
    </row>
    <row r="818" spans="2:7" hidden="1" outlineLevel="1" x14ac:dyDescent="0.25">
      <c r="B818" s="24">
        <f>IF('GASTOS 2015'!B746=6,'GASTOS 2015'!A746,0)</f>
        <v>633009</v>
      </c>
      <c r="C818" s="25" t="str">
        <f>VLOOKUP(B818,'GASTOS 2015'!$A$9:$D$850,3,FALSE)</f>
        <v xml:space="preserve">VILLAGARZON                                       </v>
      </c>
      <c r="D818" s="46">
        <f>IFERROR(VLOOKUP(B818,'GASTOS 2014'!$A$9:$E$818,4,FALSE),0)</f>
        <v>525387.32999999996</v>
      </c>
      <c r="E818" s="46">
        <f>IFERROR(VLOOKUP(B818,'GASTOS 2015'!$A$9:$D$850,4,FALSE),0)</f>
        <v>623318.91999999993</v>
      </c>
      <c r="F818" s="46">
        <f t="shared" si="30"/>
        <v>97931.589999999967</v>
      </c>
      <c r="G818" s="47">
        <f t="shared" si="31"/>
        <v>0.18639884216469405</v>
      </c>
    </row>
    <row r="819" spans="2:7" hidden="1" outlineLevel="1" x14ac:dyDescent="0.25">
      <c r="B819" s="29">
        <f>IF('GASTOS 2015'!B747=6,'GASTOS 2015'!A747,0)</f>
        <v>633002</v>
      </c>
      <c r="C819" s="30" t="str">
        <f>VLOOKUP(B819,'GASTOS 2015'!$A$9:$D$850,3,FALSE)</f>
        <v xml:space="preserve">PUERTO ASIS                                       </v>
      </c>
      <c r="D819" s="31">
        <f>IFERROR(VLOOKUP(B819,'GASTOS 2014'!$A$9:$E$818,4,FALSE),0)</f>
        <v>2420749.66</v>
      </c>
      <c r="E819" s="31">
        <f>IFERROR(VLOOKUP(B819,'GASTOS 2015'!$A$9:$D$850,4,FALSE),0)</f>
        <v>588171</v>
      </c>
      <c r="F819" s="31">
        <f t="shared" si="30"/>
        <v>-1832578.6600000001</v>
      </c>
      <c r="G819" s="32">
        <f t="shared" si="31"/>
        <v>-0.75702939890116516</v>
      </c>
    </row>
    <row r="820" spans="2:7" hidden="1" outlineLevel="1" x14ac:dyDescent="0.25">
      <c r="B820" s="24">
        <f>IF('GASTOS 2015'!B748=6,'GASTOS 2015'!A748,0)</f>
        <v>634001</v>
      </c>
      <c r="C820" s="25" t="str">
        <f>VLOOKUP(B820,'GASTOS 2015'!$A$9:$D$850,3,FALSE)</f>
        <v xml:space="preserve">SAN JOSE DEL GUAVIARE                             </v>
      </c>
      <c r="D820" s="46">
        <f>IFERROR(VLOOKUP(B820,'GASTOS 2014'!$A$9:$E$818,4,FALSE),0)</f>
        <v>620108.38</v>
      </c>
      <c r="E820" s="46">
        <f>IFERROR(VLOOKUP(B820,'GASTOS 2015'!$A$9:$D$850,4,FALSE),0)</f>
        <v>582899.1</v>
      </c>
      <c r="F820" s="46">
        <f t="shared" si="30"/>
        <v>-37209.280000000028</v>
      </c>
      <c r="G820" s="47">
        <f t="shared" si="31"/>
        <v>-6.0004478571955455E-2</v>
      </c>
    </row>
    <row r="821" spans="2:7" hidden="1" outlineLevel="1" x14ac:dyDescent="0.25">
      <c r="B821" s="29">
        <f>IF('GASTOS 2015'!B749=6,'GASTOS 2015'!A749,0)</f>
        <v>627012</v>
      </c>
      <c r="C821" s="30" t="str">
        <f>VLOOKUP(B821,'GASTOS 2015'!$A$9:$D$850,3,FALSE)</f>
        <v xml:space="preserve">GIGANTE                                           </v>
      </c>
      <c r="D821" s="31">
        <f>IFERROR(VLOOKUP(B821,'GASTOS 2014'!$A$9:$E$818,4,FALSE),0)</f>
        <v>489278.49</v>
      </c>
      <c r="E821" s="31">
        <f>IFERROR(VLOOKUP(B821,'GASTOS 2015'!$A$9:$D$850,4,FALSE),0)</f>
        <v>546292.5</v>
      </c>
      <c r="F821" s="31">
        <f t="shared" si="30"/>
        <v>57014.010000000009</v>
      </c>
      <c r="G821" s="32">
        <f t="shared" si="31"/>
        <v>0.11652670445414426</v>
      </c>
    </row>
    <row r="822" spans="2:7" hidden="1" outlineLevel="1" x14ac:dyDescent="0.25">
      <c r="B822" s="24">
        <f>IF('GASTOS 2015'!B750=6,'GASTOS 2015'!A750,0)</f>
        <v>633010</v>
      </c>
      <c r="C822" s="25" t="str">
        <f>VLOOKUP(B822,'GASTOS 2015'!$A$9:$D$850,3,FALSE)</f>
        <v xml:space="preserve">LA HORMIGA                                        </v>
      </c>
      <c r="D822" s="46">
        <f>IFERROR(VLOOKUP(B822,'GASTOS 2014'!$A$9:$E$818,4,FALSE),0)</f>
        <v>673533.56</v>
      </c>
      <c r="E822" s="46">
        <f>IFERROR(VLOOKUP(B822,'GASTOS 2015'!$A$9:$D$850,4,FALSE),0)</f>
        <v>542522.85</v>
      </c>
      <c r="F822" s="46">
        <f t="shared" si="30"/>
        <v>-131010.71000000008</v>
      </c>
      <c r="G822" s="47">
        <f t="shared" si="31"/>
        <v>-0.19451251991066354</v>
      </c>
    </row>
    <row r="823" spans="2:7" hidden="1" outlineLevel="1" x14ac:dyDescent="0.25">
      <c r="B823" s="29">
        <f>IF('GASTOS 2015'!B751=6,'GASTOS 2015'!A751,0)</f>
        <v>628052</v>
      </c>
      <c r="C823" s="30" t="str">
        <f>VLOOKUP(B823,'GASTOS 2015'!$A$9:$D$850,3,FALSE)</f>
        <v xml:space="preserve">MARIQUITA                                         </v>
      </c>
      <c r="D823" s="31">
        <f>IFERROR(VLOOKUP(B823,'GASTOS 2014'!$A$9:$E$818,4,FALSE),0)</f>
        <v>1220189</v>
      </c>
      <c r="E823" s="31">
        <f>IFERROR(VLOOKUP(B823,'GASTOS 2015'!$A$9:$D$850,4,FALSE),0)</f>
        <v>529944</v>
      </c>
      <c r="F823" s="31">
        <f t="shared" si="30"/>
        <v>-690245</v>
      </c>
      <c r="G823" s="32">
        <f t="shared" si="31"/>
        <v>-0.56568695505368427</v>
      </c>
    </row>
    <row r="824" spans="2:7" hidden="1" outlineLevel="1" x14ac:dyDescent="0.25">
      <c r="B824" s="24">
        <f>IF('GASTOS 2015'!B752=6,'GASTOS 2015'!A752,0)</f>
        <v>633004</v>
      </c>
      <c r="C824" s="25" t="str">
        <f>VLOOKUP(B824,'GASTOS 2015'!$A$9:$D$850,3,FALSE)</f>
        <v xml:space="preserve">ORITO                                             </v>
      </c>
      <c r="D824" s="46">
        <f>IFERROR(VLOOKUP(B824,'GASTOS 2014'!$A$9:$E$818,4,FALSE),0)</f>
        <v>697872.91</v>
      </c>
      <c r="E824" s="46">
        <f>IFERROR(VLOOKUP(B824,'GASTOS 2015'!$A$9:$D$850,4,FALSE),0)</f>
        <v>525032.92000000004</v>
      </c>
      <c r="F824" s="46">
        <f t="shared" si="30"/>
        <v>-172839.99</v>
      </c>
      <c r="G824" s="47">
        <f t="shared" si="31"/>
        <v>-0.24766685670604405</v>
      </c>
    </row>
    <row r="825" spans="2:7" hidden="1" outlineLevel="1" x14ac:dyDescent="0.25">
      <c r="B825" s="29">
        <f>IF('GASTOS 2015'!B753=6,'GASTOS 2015'!A753,0)</f>
        <v>627026</v>
      </c>
      <c r="C825" s="30" t="str">
        <f>VLOOKUP(B825,'GASTOS 2015'!$A$9:$D$850,3,FALSE)</f>
        <v xml:space="preserve">RIVERA                                            </v>
      </c>
      <c r="D825" s="31">
        <f>IFERROR(VLOOKUP(B825,'GASTOS 2014'!$A$9:$E$818,4,FALSE),0)</f>
        <v>812795.25</v>
      </c>
      <c r="E825" s="31">
        <f>IFERROR(VLOOKUP(B825,'GASTOS 2015'!$A$9:$D$850,4,FALSE),0)</f>
        <v>488228.70999999996</v>
      </c>
      <c r="F825" s="31">
        <f t="shared" si="30"/>
        <v>-324566.54000000004</v>
      </c>
      <c r="G825" s="32">
        <f t="shared" si="31"/>
        <v>-0.39932140351459977</v>
      </c>
    </row>
    <row r="826" spans="2:7" hidden="1" outlineLevel="1" x14ac:dyDescent="0.25">
      <c r="B826" s="24">
        <f>IF('GASTOS 2015'!B754=6,'GASTOS 2015'!A754,0)</f>
        <v>627018</v>
      </c>
      <c r="C826" s="25" t="str">
        <f>VLOOKUP(B826,'GASTOS 2015'!$A$9:$D$850,3,FALSE)</f>
        <v xml:space="preserve">LA PLATA                                          </v>
      </c>
      <c r="D826" s="46">
        <f>IFERROR(VLOOKUP(B826,'GASTOS 2014'!$A$9:$E$818,4,FALSE),0)</f>
        <v>400736.4</v>
      </c>
      <c r="E826" s="46">
        <f>IFERROR(VLOOKUP(B826,'GASTOS 2015'!$A$9:$D$850,4,FALSE),0)</f>
        <v>487823.58</v>
      </c>
      <c r="F826" s="46">
        <f t="shared" si="30"/>
        <v>87087.18</v>
      </c>
      <c r="G826" s="47">
        <f t="shared" si="31"/>
        <v>0.21731786780537021</v>
      </c>
    </row>
    <row r="827" spans="2:7" hidden="1" outlineLevel="1" x14ac:dyDescent="0.25">
      <c r="B827" s="29">
        <f>IF('GASTOS 2015'!B755=6,'GASTOS 2015'!A755,0)</f>
        <v>628054</v>
      </c>
      <c r="C827" s="30" t="str">
        <f>VLOOKUP(B827,'GASTOS 2015'!$A$9:$D$850,3,FALSE)</f>
        <v xml:space="preserve">CAJAMARCA                                         </v>
      </c>
      <c r="D827" s="31">
        <f>IFERROR(VLOOKUP(B827,'GASTOS 2014'!$A$9:$E$818,4,FALSE),0)</f>
        <v>241351.81</v>
      </c>
      <c r="E827" s="31">
        <f>IFERROR(VLOOKUP(B827,'GASTOS 2015'!$A$9:$D$850,4,FALSE),0)</f>
        <v>476276.5</v>
      </c>
      <c r="F827" s="31">
        <f t="shared" si="30"/>
        <v>234924.69</v>
      </c>
      <c r="G827" s="32">
        <f t="shared" si="31"/>
        <v>0.97337032608125051</v>
      </c>
    </row>
    <row r="828" spans="2:7" hidden="1" outlineLevel="1" x14ac:dyDescent="0.25">
      <c r="B828" s="24">
        <f>IF('GASTOS 2015'!B756=6,'GASTOS 2015'!A756,0)</f>
        <v>627028</v>
      </c>
      <c r="C828" s="25" t="str">
        <f>VLOOKUP(B828,'GASTOS 2015'!$A$9:$D$850,3,FALSE)</f>
        <v xml:space="preserve">SAN AGUSTIN                                       </v>
      </c>
      <c r="D828" s="46">
        <f>IFERROR(VLOOKUP(B828,'GASTOS 2014'!$A$9:$E$818,4,FALSE),0)</f>
        <v>362706.8</v>
      </c>
      <c r="E828" s="46">
        <f>IFERROR(VLOOKUP(B828,'GASTOS 2015'!$A$9:$D$850,4,FALSE),0)</f>
        <v>475209.18999999994</v>
      </c>
      <c r="F828" s="46">
        <f t="shared" si="30"/>
        <v>112502.38999999996</v>
      </c>
      <c r="G828" s="47">
        <f t="shared" si="31"/>
        <v>0.31017447150149913</v>
      </c>
    </row>
    <row r="829" spans="2:7" hidden="1" outlineLevel="1" x14ac:dyDescent="0.25">
      <c r="B829" s="29">
        <f>IF('GASTOS 2015'!B757=6,'GASTOS 2015'!A757,0)</f>
        <v>629013</v>
      </c>
      <c r="C829" s="30" t="str">
        <f>VLOOKUP(B829,'GASTOS 2015'!$A$9:$D$850,3,FALSE)</f>
        <v xml:space="preserve">SAN VICENTE CAGUAN                                </v>
      </c>
      <c r="D829" s="31">
        <f>IFERROR(VLOOKUP(B829,'GASTOS 2014'!$A$9:$E$818,4,FALSE),0)</f>
        <v>913504.52</v>
      </c>
      <c r="E829" s="31">
        <f>IFERROR(VLOOKUP(B829,'GASTOS 2015'!$A$9:$D$850,4,FALSE),0)</f>
        <v>458480.69</v>
      </c>
      <c r="F829" s="31">
        <f t="shared" si="30"/>
        <v>-455023.83</v>
      </c>
      <c r="G829" s="32">
        <f t="shared" si="31"/>
        <v>-0.49810791302926449</v>
      </c>
    </row>
    <row r="830" spans="2:7" hidden="1" outlineLevel="1" x14ac:dyDescent="0.25">
      <c r="B830" s="24">
        <f>IF('GASTOS 2015'!B758=6,'GASTOS 2015'!A758,0)</f>
        <v>627035</v>
      </c>
      <c r="C830" s="25" t="str">
        <f>VLOOKUP(B830,'GASTOS 2015'!$A$9:$D$850,3,FALSE)</f>
        <v xml:space="preserve">TIMANA                                            </v>
      </c>
      <c r="D830" s="46">
        <f>IFERROR(VLOOKUP(B830,'GASTOS 2014'!$A$9:$E$818,4,FALSE),0)</f>
        <v>185418.5</v>
      </c>
      <c r="E830" s="46">
        <f>IFERROR(VLOOKUP(B830,'GASTOS 2015'!$A$9:$D$850,4,FALSE),0)</f>
        <v>423150.76</v>
      </c>
      <c r="F830" s="46">
        <f t="shared" si="30"/>
        <v>237732.26</v>
      </c>
      <c r="G830" s="47">
        <f t="shared" si="31"/>
        <v>1.2821388372789122</v>
      </c>
    </row>
    <row r="831" spans="2:7" hidden="1" outlineLevel="1" x14ac:dyDescent="0.25">
      <c r="B831" s="29">
        <f>IF('GASTOS 2015'!B759=6,'GASTOS 2015'!A759,0)</f>
        <v>628018</v>
      </c>
      <c r="C831" s="30" t="str">
        <f>VLOOKUP(B831,'GASTOS 2015'!$A$9:$D$850,3,FALSE)</f>
        <v xml:space="preserve">GUAMO                                             </v>
      </c>
      <c r="D831" s="31">
        <f>IFERROR(VLOOKUP(B831,'GASTOS 2014'!$A$9:$E$818,4,FALSE),0)</f>
        <v>279359.14</v>
      </c>
      <c r="E831" s="31">
        <f>IFERROR(VLOOKUP(B831,'GASTOS 2015'!$A$9:$D$850,4,FALSE),0)</f>
        <v>390452.28</v>
      </c>
      <c r="F831" s="31">
        <f t="shared" si="30"/>
        <v>111093.14000000001</v>
      </c>
      <c r="G831" s="32">
        <f t="shared" si="31"/>
        <v>0.39767139890250247</v>
      </c>
    </row>
    <row r="832" spans="2:7" hidden="1" outlineLevel="1" x14ac:dyDescent="0.25">
      <c r="B832" s="24">
        <f>IF('GASTOS 2015'!B760=6,'GASTOS 2015'!A760,0)</f>
        <v>627008</v>
      </c>
      <c r="C832" s="25" t="str">
        <f>VLOOKUP(B832,'GASTOS 2015'!$A$9:$D$850,3,FALSE)</f>
        <v xml:space="preserve">CAMPO ALEGRE                                      </v>
      </c>
      <c r="D832" s="46">
        <f>IFERROR(VLOOKUP(B832,'GASTOS 2014'!$A$9:$E$818,4,FALSE),0)</f>
        <v>239100</v>
      </c>
      <c r="E832" s="46">
        <f>IFERROR(VLOOKUP(B832,'GASTOS 2015'!$A$9:$D$850,4,FALSE),0)</f>
        <v>387348.91000000003</v>
      </c>
      <c r="F832" s="46">
        <f t="shared" si="30"/>
        <v>148248.91000000003</v>
      </c>
      <c r="G832" s="47">
        <f t="shared" si="31"/>
        <v>0.62002890004182354</v>
      </c>
    </row>
    <row r="833" spans="2:7" hidden="1" outlineLevel="1" x14ac:dyDescent="0.25">
      <c r="B833" s="29">
        <f>IF('GASTOS 2015'!B761=6,'GASTOS 2015'!A761,0)</f>
        <v>628057</v>
      </c>
      <c r="C833" s="30" t="str">
        <f>VLOOKUP(B833,'GASTOS 2015'!$A$9:$D$850,3,FALSE)</f>
        <v xml:space="preserve">CARMEN DE APICALA                                 </v>
      </c>
      <c r="D833" s="31">
        <f>IFERROR(VLOOKUP(B833,'GASTOS 2014'!$A$9:$E$818,4,FALSE),0)</f>
        <v>287723.38</v>
      </c>
      <c r="E833" s="31">
        <f>IFERROR(VLOOKUP(B833,'GASTOS 2015'!$A$9:$D$850,4,FALSE),0)</f>
        <v>352270.81</v>
      </c>
      <c r="F833" s="31">
        <f t="shared" si="30"/>
        <v>64547.429999999993</v>
      </c>
      <c r="G833" s="32">
        <f t="shared" si="31"/>
        <v>0.22433849484181634</v>
      </c>
    </row>
    <row r="834" spans="2:7" hidden="1" outlineLevel="1" x14ac:dyDescent="0.25">
      <c r="B834" s="24">
        <f>IF('GASTOS 2015'!B762=6,'GASTOS 2015'!A762,0)</f>
        <v>633015</v>
      </c>
      <c r="C834" s="25" t="str">
        <f>VLOOKUP(B834,'GASTOS 2015'!$A$9:$D$850,3,FALSE)</f>
        <v xml:space="preserve">PUERTO  CAICEDO                                   </v>
      </c>
      <c r="D834" s="46">
        <f>IFERROR(VLOOKUP(B834,'GASTOS 2014'!$A$9:$E$818,4,FALSE),0)</f>
        <v>80289</v>
      </c>
      <c r="E834" s="46">
        <f>IFERROR(VLOOKUP(B834,'GASTOS 2015'!$A$9:$D$850,4,FALSE),0)</f>
        <v>320043</v>
      </c>
      <c r="F834" s="46">
        <f t="shared" si="30"/>
        <v>239754</v>
      </c>
      <c r="G834" s="47">
        <f t="shared" si="31"/>
        <v>2.986137577999477</v>
      </c>
    </row>
    <row r="835" spans="2:7" hidden="1" outlineLevel="1" x14ac:dyDescent="0.25">
      <c r="B835" s="29">
        <f>IF('GASTOS 2015'!B763=6,'GASTOS 2015'!A763,0)</f>
        <v>628038</v>
      </c>
      <c r="C835" s="30" t="str">
        <f>VLOOKUP(B835,'GASTOS 2015'!$A$9:$D$850,3,FALSE)</f>
        <v xml:space="preserve">VENADILLO                                         </v>
      </c>
      <c r="D835" s="31">
        <f>IFERROR(VLOOKUP(B835,'GASTOS 2014'!$A$9:$E$818,4,FALSE),0)</f>
        <v>202685.06</v>
      </c>
      <c r="E835" s="31">
        <f>IFERROR(VLOOKUP(B835,'GASTOS 2015'!$A$9:$D$850,4,FALSE),0)</f>
        <v>293611.58</v>
      </c>
      <c r="F835" s="31">
        <f t="shared" si="30"/>
        <v>90926.520000000019</v>
      </c>
      <c r="G835" s="32">
        <f t="shared" si="31"/>
        <v>0.44860987780747141</v>
      </c>
    </row>
    <row r="836" spans="2:7" hidden="1" outlineLevel="1" x14ac:dyDescent="0.25">
      <c r="B836" s="24">
        <f>IF('GASTOS 2015'!B764=6,'GASTOS 2015'!A764,0)</f>
        <v>628061</v>
      </c>
      <c r="C836" s="25" t="str">
        <f>VLOOKUP(B836,'GASTOS 2015'!$A$9:$D$850,3,FALSE)</f>
        <v xml:space="preserve">FLANDES TOLIMA                                    </v>
      </c>
      <c r="D836" s="46">
        <f>IFERROR(VLOOKUP(B836,'GASTOS 2014'!$A$9:$E$818,4,FALSE),0)</f>
        <v>534318</v>
      </c>
      <c r="E836" s="46">
        <f>IFERROR(VLOOKUP(B836,'GASTOS 2015'!$A$9:$D$850,4,FALSE),0)</f>
        <v>288846</v>
      </c>
      <c r="F836" s="46">
        <f t="shared" si="30"/>
        <v>-245472</v>
      </c>
      <c r="G836" s="47">
        <f t="shared" si="31"/>
        <v>-0.4594118109440446</v>
      </c>
    </row>
    <row r="837" spans="2:7" hidden="1" outlineLevel="1" x14ac:dyDescent="0.25">
      <c r="B837" s="29">
        <f>IF('GASTOS 2015'!B765=6,'GASTOS 2015'!A765,0)</f>
        <v>628016</v>
      </c>
      <c r="C837" s="30" t="str">
        <f>VLOOKUP(B837,'GASTOS 2015'!$A$9:$D$850,3,FALSE)</f>
        <v xml:space="preserve">FALAN                                             </v>
      </c>
      <c r="D837" s="31">
        <f>IFERROR(VLOOKUP(B837,'GASTOS 2014'!$A$9:$E$818,4,FALSE),0)</f>
        <v>67751.88</v>
      </c>
      <c r="E837" s="31">
        <f>IFERROR(VLOOKUP(B837,'GASTOS 2015'!$A$9:$D$850,4,FALSE),0)</f>
        <v>278009.58</v>
      </c>
      <c r="F837" s="31">
        <f t="shared" si="30"/>
        <v>210257.7</v>
      </c>
      <c r="G837" s="32">
        <f t="shared" si="31"/>
        <v>3.1033485712868778</v>
      </c>
    </row>
    <row r="838" spans="2:7" hidden="1" outlineLevel="1" x14ac:dyDescent="0.25">
      <c r="B838" s="24">
        <f>IF('GASTOS 2015'!B766=6,'GASTOS 2015'!A766,0)</f>
        <v>628003</v>
      </c>
      <c r="C838" s="25" t="str">
        <f>VLOOKUP(B838,'GASTOS 2015'!$A$9:$D$850,3,FALSE)</f>
        <v xml:space="preserve">ARMERO                                            </v>
      </c>
      <c r="D838" s="46">
        <f>IFERROR(VLOOKUP(B838,'GASTOS 2014'!$A$9:$E$818,4,FALSE),0)</f>
        <v>246939.46999999997</v>
      </c>
      <c r="E838" s="46">
        <f>IFERROR(VLOOKUP(B838,'GASTOS 2015'!$A$9:$D$850,4,FALSE),0)</f>
        <v>267442.58</v>
      </c>
      <c r="F838" s="46">
        <f t="shared" si="30"/>
        <v>20503.110000000044</v>
      </c>
      <c r="G838" s="47">
        <f t="shared" si="31"/>
        <v>8.302888963032129E-2</v>
      </c>
    </row>
    <row r="839" spans="2:7" hidden="1" outlineLevel="1" x14ac:dyDescent="0.25">
      <c r="B839" s="29">
        <f>IF('GASTOS 2015'!B767=6,'GASTOS 2015'!A767,0)</f>
        <v>633006</v>
      </c>
      <c r="C839" s="30" t="str">
        <f>VLOOKUP(B839,'GASTOS 2015'!$A$9:$D$850,3,FALSE)</f>
        <v xml:space="preserve">SIBUNDOY                                          </v>
      </c>
      <c r="D839" s="31">
        <f>IFERROR(VLOOKUP(B839,'GASTOS 2014'!$A$9:$E$818,4,FALSE),0)</f>
        <v>264884.45</v>
      </c>
      <c r="E839" s="31">
        <f>IFERROR(VLOOKUP(B839,'GASTOS 2015'!$A$9:$D$850,4,FALSE),0)</f>
        <v>263250.79000000004</v>
      </c>
      <c r="F839" s="31">
        <f t="shared" si="30"/>
        <v>-1633.6599999999744</v>
      </c>
      <c r="G839" s="32">
        <f t="shared" si="31"/>
        <v>-6.1674439552792393E-3</v>
      </c>
    </row>
    <row r="840" spans="2:7" hidden="1" outlineLevel="1" x14ac:dyDescent="0.25">
      <c r="B840" s="24">
        <f>IF('GASTOS 2015'!B768=6,'GASTOS 2015'!A768,0)</f>
        <v>627030</v>
      </c>
      <c r="C840" s="25" t="str">
        <f>VLOOKUP(B840,'GASTOS 2015'!$A$9:$D$850,3,FALSE)</f>
        <v xml:space="preserve">SUAZA                                             </v>
      </c>
      <c r="D840" s="46">
        <f>IFERROR(VLOOKUP(B840,'GASTOS 2014'!$A$9:$E$818,4,FALSE),0)</f>
        <v>242321.5</v>
      </c>
      <c r="E840" s="46">
        <f>IFERROR(VLOOKUP(B840,'GASTOS 2015'!$A$9:$D$850,4,FALSE),0)</f>
        <v>262545.01</v>
      </c>
      <c r="F840" s="46">
        <f t="shared" si="30"/>
        <v>20223.510000000009</v>
      </c>
      <c r="G840" s="47">
        <f t="shared" si="31"/>
        <v>8.3457349017730609E-2</v>
      </c>
    </row>
    <row r="841" spans="2:7" hidden="1" outlineLevel="1" x14ac:dyDescent="0.25">
      <c r="B841" s="29">
        <f>IF('GASTOS 2015'!B769=6,'GASTOS 2015'!A769,0)</f>
        <v>628026</v>
      </c>
      <c r="C841" s="30" t="str">
        <f>VLOOKUP(B841,'GASTOS 2015'!$A$9:$D$850,3,FALSE)</f>
        <v xml:space="preserve">PRADO                                             </v>
      </c>
      <c r="D841" s="31">
        <f>IFERROR(VLOOKUP(B841,'GASTOS 2014'!$A$9:$E$818,4,FALSE),0)</f>
        <v>136586.28999999998</v>
      </c>
      <c r="E841" s="31">
        <f>IFERROR(VLOOKUP(B841,'GASTOS 2015'!$A$9:$D$850,4,FALSE),0)</f>
        <v>255646.07999999999</v>
      </c>
      <c r="F841" s="31">
        <f t="shared" si="30"/>
        <v>119059.79000000001</v>
      </c>
      <c r="G841" s="32">
        <f t="shared" si="31"/>
        <v>0.87168185035262336</v>
      </c>
    </row>
    <row r="842" spans="2:7" hidden="1" outlineLevel="1" x14ac:dyDescent="0.25">
      <c r="B842" s="24">
        <f>IF('GASTOS 2015'!B770=6,'GASTOS 2015'!A770,0)</f>
        <v>627006</v>
      </c>
      <c r="C842" s="25" t="str">
        <f>VLOOKUP(B842,'GASTOS 2015'!$A$9:$D$850,3,FALSE)</f>
        <v xml:space="preserve">ALTAMIRA                                          </v>
      </c>
      <c r="D842" s="46">
        <f>IFERROR(VLOOKUP(B842,'GASTOS 2014'!$A$9:$E$818,4,FALSE),0)</f>
        <v>118833.97</v>
      </c>
      <c r="E842" s="46">
        <f>IFERROR(VLOOKUP(B842,'GASTOS 2015'!$A$9:$D$850,4,FALSE),0)</f>
        <v>229305.71</v>
      </c>
      <c r="F842" s="46">
        <f t="shared" si="30"/>
        <v>110471.73999999999</v>
      </c>
      <c r="G842" s="47">
        <f t="shared" si="31"/>
        <v>0.92963098009769429</v>
      </c>
    </row>
    <row r="843" spans="2:7" hidden="1" outlineLevel="1" x14ac:dyDescent="0.25">
      <c r="B843" s="29">
        <f>IF('GASTOS 2015'!B771=6,'GASTOS 2015'!A771,0)</f>
        <v>627037</v>
      </c>
      <c r="C843" s="30" t="str">
        <f>VLOOKUP(B843,'GASTOS 2015'!$A$9:$D$850,3,FALSE)</f>
        <v xml:space="preserve">YAGUARA                                           </v>
      </c>
      <c r="D843" s="31">
        <f>IFERROR(VLOOKUP(B843,'GASTOS 2014'!$A$9:$E$818,4,FALSE),0)</f>
        <v>121364.78</v>
      </c>
      <c r="E843" s="31">
        <f>IFERROR(VLOOKUP(B843,'GASTOS 2015'!$A$9:$D$850,4,FALSE),0)</f>
        <v>226362.49</v>
      </c>
      <c r="F843" s="31">
        <f t="shared" si="30"/>
        <v>104997.70999999999</v>
      </c>
      <c r="G843" s="32">
        <f t="shared" si="31"/>
        <v>0.86514151799228722</v>
      </c>
    </row>
    <row r="844" spans="2:7" hidden="1" outlineLevel="1" x14ac:dyDescent="0.25">
      <c r="B844" s="24">
        <f>IF('GASTOS 2015'!B772=6,'GASTOS 2015'!A772,0)</f>
        <v>628017</v>
      </c>
      <c r="C844" s="25" t="str">
        <f>VLOOKUP(B844,'GASTOS 2015'!$A$9:$D$850,3,FALSE)</f>
        <v xml:space="preserve">FRESNO                                            </v>
      </c>
      <c r="D844" s="46">
        <f>IFERROR(VLOOKUP(B844,'GASTOS 2014'!$A$9:$E$818,4,FALSE),0)</f>
        <v>0</v>
      </c>
      <c r="E844" s="46">
        <f>IFERROR(VLOOKUP(B844,'GASTOS 2015'!$A$9:$D$850,4,FALSE),0)</f>
        <v>214837</v>
      </c>
      <c r="F844" s="46">
        <f t="shared" si="30"/>
        <v>214837</v>
      </c>
      <c r="G844" s="47">
        <f t="shared" si="31"/>
        <v>1</v>
      </c>
    </row>
    <row r="845" spans="2:7" hidden="1" outlineLevel="1" x14ac:dyDescent="0.25">
      <c r="B845" s="29">
        <f>IF('GASTOS 2015'!B773=6,'GASTOS 2015'!A773,0)</f>
        <v>627022</v>
      </c>
      <c r="C845" s="30" t="str">
        <f>VLOOKUP(B845,'GASTOS 2015'!$A$9:$D$850,3,FALSE)</f>
        <v xml:space="preserve">PALERMO                                           </v>
      </c>
      <c r="D845" s="31">
        <f>IFERROR(VLOOKUP(B845,'GASTOS 2014'!$A$9:$E$818,4,FALSE),0)</f>
        <v>231400</v>
      </c>
      <c r="E845" s="31">
        <f>IFERROR(VLOOKUP(B845,'GASTOS 2015'!$A$9:$D$850,4,FALSE),0)</f>
        <v>212457</v>
      </c>
      <c r="F845" s="31">
        <f t="shared" si="30"/>
        <v>-18943</v>
      </c>
      <c r="G845" s="32">
        <f t="shared" si="31"/>
        <v>-8.1862575626620582E-2</v>
      </c>
    </row>
    <row r="846" spans="2:7" hidden="1" outlineLevel="1" x14ac:dyDescent="0.25">
      <c r="B846" s="24">
        <f>IF('GASTOS 2015'!B774=6,'GASTOS 2015'!A774,0)</f>
        <v>627024</v>
      </c>
      <c r="C846" s="25" t="str">
        <f>VLOOKUP(B846,'GASTOS 2015'!$A$9:$D$850,3,FALSE)</f>
        <v xml:space="preserve">PITAL                                             </v>
      </c>
      <c r="D846" s="46">
        <f>IFERROR(VLOOKUP(B846,'GASTOS 2014'!$A$9:$E$818,4,FALSE),0)</f>
        <v>138544.46</v>
      </c>
      <c r="E846" s="46">
        <f>IFERROR(VLOOKUP(B846,'GASTOS 2015'!$A$9:$D$850,4,FALSE),0)</f>
        <v>203213.51</v>
      </c>
      <c r="F846" s="46">
        <f t="shared" si="30"/>
        <v>64669.050000000017</v>
      </c>
      <c r="G846" s="47">
        <f t="shared" si="31"/>
        <v>0.46677470899955154</v>
      </c>
    </row>
    <row r="847" spans="2:7" hidden="1" outlineLevel="1" x14ac:dyDescent="0.25">
      <c r="B847" s="29">
        <f>IF('GASTOS 2015'!B775=6,'GASTOS 2015'!A775,0)</f>
        <v>627005</v>
      </c>
      <c r="C847" s="30" t="str">
        <f>VLOOKUP(B847,'GASTOS 2015'!$A$9:$D$850,3,FALSE)</f>
        <v xml:space="preserve">ALGECIRAS                                         </v>
      </c>
      <c r="D847" s="31">
        <f>IFERROR(VLOOKUP(B847,'GASTOS 2014'!$A$9:$E$818,4,FALSE),0)</f>
        <v>145874.46</v>
      </c>
      <c r="E847" s="31">
        <f>IFERROR(VLOOKUP(B847,'GASTOS 2015'!$A$9:$D$850,4,FALSE),0)</f>
        <v>200065.29</v>
      </c>
      <c r="F847" s="31">
        <f t="shared" si="30"/>
        <v>54190.830000000016</v>
      </c>
      <c r="G847" s="32">
        <f t="shared" si="31"/>
        <v>0.3714894985729511</v>
      </c>
    </row>
    <row r="848" spans="2:7" hidden="1" outlineLevel="1" x14ac:dyDescent="0.25">
      <c r="B848" s="24">
        <f>IF('GASTOS 2015'!B776=6,'GASTOS 2015'!A776,0)</f>
        <v>627013</v>
      </c>
      <c r="C848" s="25" t="str">
        <f>VLOOKUP(B848,'GASTOS 2015'!$A$9:$D$850,3,FALSE)</f>
        <v xml:space="preserve">GUADALUPE                                         </v>
      </c>
      <c r="D848" s="46">
        <f>IFERROR(VLOOKUP(B848,'GASTOS 2014'!$A$9:$E$818,4,FALSE),0)</f>
        <v>183455.1</v>
      </c>
      <c r="E848" s="46">
        <f>IFERROR(VLOOKUP(B848,'GASTOS 2015'!$A$9:$D$850,4,FALSE),0)</f>
        <v>194215</v>
      </c>
      <c r="F848" s="46">
        <f t="shared" si="30"/>
        <v>10759.899999999994</v>
      </c>
      <c r="G848" s="47">
        <f t="shared" si="31"/>
        <v>5.8651408437268904E-2</v>
      </c>
    </row>
    <row r="849" spans="2:7" hidden="1" outlineLevel="1" x14ac:dyDescent="0.25">
      <c r="B849" s="29">
        <f>IF('GASTOS 2015'!B777=6,'GASTOS 2015'!A777,0)</f>
        <v>627007</v>
      </c>
      <c r="C849" s="30" t="str">
        <f>VLOOKUP(B849,'GASTOS 2015'!$A$9:$D$850,3,FALSE)</f>
        <v xml:space="preserve">BARAYA                                            </v>
      </c>
      <c r="D849" s="31">
        <f>IFERROR(VLOOKUP(B849,'GASTOS 2014'!$A$9:$E$818,4,FALSE),0)</f>
        <v>86652.76</v>
      </c>
      <c r="E849" s="31">
        <f>IFERROR(VLOOKUP(B849,'GASTOS 2015'!$A$9:$D$850,4,FALSE),0)</f>
        <v>194124.4</v>
      </c>
      <c r="F849" s="31">
        <f t="shared" si="30"/>
        <v>107471.64</v>
      </c>
      <c r="G849" s="32">
        <f t="shared" si="31"/>
        <v>1.2402563980651049</v>
      </c>
    </row>
    <row r="850" spans="2:7" hidden="1" outlineLevel="1" x14ac:dyDescent="0.25">
      <c r="B850" s="24">
        <f>IF('GASTOS 2015'!B778=6,'GASTOS 2015'!A778,0)</f>
        <v>628023</v>
      </c>
      <c r="C850" s="25" t="str">
        <f>VLOOKUP(B850,'GASTOS 2015'!$A$9:$D$850,3,FALSE)</f>
        <v xml:space="preserve">ORTEGA                                            </v>
      </c>
      <c r="D850" s="46">
        <f>IFERROR(VLOOKUP(B850,'GASTOS 2014'!$A$9:$E$818,4,FALSE),0)</f>
        <v>136632.76999999999</v>
      </c>
      <c r="E850" s="46">
        <f>IFERROR(VLOOKUP(B850,'GASTOS 2015'!$A$9:$D$850,4,FALSE),0)</f>
        <v>193358.16</v>
      </c>
      <c r="F850" s="46">
        <f t="shared" si="30"/>
        <v>56725.390000000014</v>
      </c>
      <c r="G850" s="47">
        <f t="shared" si="31"/>
        <v>0.41516680076090107</v>
      </c>
    </row>
    <row r="851" spans="2:7" hidden="1" outlineLevel="1" x14ac:dyDescent="0.25">
      <c r="B851" s="29">
        <f>IF('GASTOS 2015'!B779=6,'GASTOS 2015'!A779,0)</f>
        <v>627031</v>
      </c>
      <c r="C851" s="30" t="str">
        <f>VLOOKUP(B851,'GASTOS 2015'!$A$9:$D$850,3,FALSE)</f>
        <v xml:space="preserve">TARQUI                                            </v>
      </c>
      <c r="D851" s="31">
        <f>IFERROR(VLOOKUP(B851,'GASTOS 2014'!$A$9:$E$818,4,FALSE),0)</f>
        <v>207711.85</v>
      </c>
      <c r="E851" s="31">
        <f>IFERROR(VLOOKUP(B851,'GASTOS 2015'!$A$9:$D$850,4,FALSE),0)</f>
        <v>187792.21000000002</v>
      </c>
      <c r="F851" s="31">
        <f t="shared" ref="F851:F914" si="32">E851-D851</f>
        <v>-19919.639999999985</v>
      </c>
      <c r="G851" s="32">
        <f t="shared" ref="G851:G914" si="33">IF(AND(D851=0,E851&gt;0),100%,IFERROR(E851/D851-1,0%))</f>
        <v>-9.5900354264814358E-2</v>
      </c>
    </row>
    <row r="852" spans="2:7" hidden="1" outlineLevel="1" x14ac:dyDescent="0.25">
      <c r="B852" s="24">
        <f>IF('GASTOS 2015'!B780=6,'GASTOS 2015'!A780,0)</f>
        <v>628031</v>
      </c>
      <c r="C852" s="25" t="str">
        <f>VLOOKUP(B852,'GASTOS 2015'!$A$9:$D$850,3,FALSE)</f>
        <v xml:space="preserve">SALDANA                                           </v>
      </c>
      <c r="D852" s="46">
        <f>IFERROR(VLOOKUP(B852,'GASTOS 2014'!$A$9:$E$818,4,FALSE),0)</f>
        <v>178017.75</v>
      </c>
      <c r="E852" s="46">
        <f>IFERROR(VLOOKUP(B852,'GASTOS 2015'!$A$9:$D$850,4,FALSE),0)</f>
        <v>178289.45</v>
      </c>
      <c r="F852" s="46">
        <f t="shared" si="32"/>
        <v>271.70000000001164</v>
      </c>
      <c r="G852" s="47">
        <f t="shared" si="33"/>
        <v>1.5262522978749526E-3</v>
      </c>
    </row>
    <row r="853" spans="2:7" hidden="1" outlineLevel="1" x14ac:dyDescent="0.25">
      <c r="B853" s="29">
        <f>IF('GASTOS 2015'!B781=6,'GASTOS 2015'!A781,0)</f>
        <v>635001</v>
      </c>
      <c r="C853" s="30" t="str">
        <f>VLOOKUP(B853,'GASTOS 2015'!$A$9:$D$850,3,FALSE)</f>
        <v xml:space="preserve">MITU                                              </v>
      </c>
      <c r="D853" s="31">
        <f>IFERROR(VLOOKUP(B853,'GASTOS 2014'!$A$9:$E$818,4,FALSE),0)</f>
        <v>134033.82</v>
      </c>
      <c r="E853" s="31">
        <f>IFERROR(VLOOKUP(B853,'GASTOS 2015'!$A$9:$D$850,4,FALSE),0)</f>
        <v>177159.84</v>
      </c>
      <c r="F853" s="31">
        <f t="shared" si="32"/>
        <v>43126.01999999999</v>
      </c>
      <c r="G853" s="32">
        <f t="shared" si="33"/>
        <v>0.32175476308889794</v>
      </c>
    </row>
    <row r="854" spans="2:7" hidden="1" outlineLevel="1" x14ac:dyDescent="0.25">
      <c r="B854" s="24">
        <f>IF('GASTOS 2015'!B782=6,'GASTOS 2015'!A782,0)</f>
        <v>628030</v>
      </c>
      <c r="C854" s="25" t="str">
        <f>VLOOKUP(B854,'GASTOS 2015'!$A$9:$D$850,3,FALSE)</f>
        <v xml:space="preserve">ROVIRA                                            </v>
      </c>
      <c r="D854" s="46">
        <f>IFERROR(VLOOKUP(B854,'GASTOS 2014'!$A$9:$E$818,4,FALSE),0)</f>
        <v>148085.88</v>
      </c>
      <c r="E854" s="46">
        <f>IFERROR(VLOOKUP(B854,'GASTOS 2015'!$A$9:$D$850,4,FALSE),0)</f>
        <v>177063.05</v>
      </c>
      <c r="F854" s="46">
        <f t="shared" si="32"/>
        <v>28977.169999999984</v>
      </c>
      <c r="G854" s="47">
        <f t="shared" si="33"/>
        <v>0.19567814298027586</v>
      </c>
    </row>
    <row r="855" spans="2:7" hidden="1" outlineLevel="1" x14ac:dyDescent="0.25">
      <c r="B855" s="29">
        <f>IF('GASTOS 2015'!B783=6,'GASTOS 2015'!A783,0)</f>
        <v>628007</v>
      </c>
      <c r="C855" s="30" t="str">
        <f>VLOOKUP(B855,'GASTOS 2015'!$A$9:$D$850,3,FALSE)</f>
        <v xml:space="preserve">ATACO                                             </v>
      </c>
      <c r="D855" s="31">
        <f>IFERROR(VLOOKUP(B855,'GASTOS 2014'!$A$9:$E$818,4,FALSE),0)</f>
        <v>108425.46</v>
      </c>
      <c r="E855" s="31">
        <f>IFERROR(VLOOKUP(B855,'GASTOS 2015'!$A$9:$D$850,4,FALSE),0)</f>
        <v>173248.86000000002</v>
      </c>
      <c r="F855" s="31">
        <f t="shared" si="32"/>
        <v>64823.400000000009</v>
      </c>
      <c r="G855" s="32">
        <f t="shared" si="33"/>
        <v>0.5978614247981977</v>
      </c>
    </row>
    <row r="856" spans="2:7" hidden="1" outlineLevel="1" x14ac:dyDescent="0.25">
      <c r="B856" s="24">
        <f>IF('GASTOS 2015'!B784=6,'GASTOS 2015'!A784,0)</f>
        <v>627020</v>
      </c>
      <c r="C856" s="25" t="str">
        <f>VLOOKUP(B856,'GASTOS 2015'!$A$9:$D$850,3,FALSE)</f>
        <v xml:space="preserve">OPORAPA                                           </v>
      </c>
      <c r="D856" s="46">
        <f>IFERROR(VLOOKUP(B856,'GASTOS 2014'!$A$9:$E$818,4,FALSE),0)</f>
        <v>86569.459999999992</v>
      </c>
      <c r="E856" s="46">
        <f>IFERROR(VLOOKUP(B856,'GASTOS 2015'!$A$9:$D$850,4,FALSE),0)</f>
        <v>160388.69</v>
      </c>
      <c r="F856" s="46">
        <f t="shared" si="32"/>
        <v>73819.23000000001</v>
      </c>
      <c r="G856" s="47">
        <f t="shared" si="33"/>
        <v>0.85271676639775751</v>
      </c>
    </row>
    <row r="857" spans="2:7" hidden="1" outlineLevel="1" x14ac:dyDescent="0.25">
      <c r="B857" s="29">
        <f>IF('GASTOS 2015'!B785=6,'GASTOS 2015'!A785,0)</f>
        <v>628033</v>
      </c>
      <c r="C857" s="30" t="str">
        <f>VLOOKUP(B857,'GASTOS 2015'!$A$9:$D$850,3,FALSE)</f>
        <v xml:space="preserve">SAN LUIS                                          </v>
      </c>
      <c r="D857" s="31">
        <f>IFERROR(VLOOKUP(B857,'GASTOS 2014'!$A$9:$E$818,4,FALSE),0)</f>
        <v>119699.16</v>
      </c>
      <c r="E857" s="31">
        <f>IFERROR(VLOOKUP(B857,'GASTOS 2015'!$A$9:$D$850,4,FALSE),0)</f>
        <v>158060.01999999999</v>
      </c>
      <c r="F857" s="31">
        <f t="shared" si="32"/>
        <v>38360.859999999986</v>
      </c>
      <c r="G857" s="32">
        <f t="shared" si="33"/>
        <v>0.32047726984884428</v>
      </c>
    </row>
    <row r="858" spans="2:7" hidden="1" outlineLevel="1" x14ac:dyDescent="0.25">
      <c r="B858" s="24">
        <f>IF('GASTOS 2015'!B786=6,'GASTOS 2015'!A786,0)</f>
        <v>633005</v>
      </c>
      <c r="C858" s="25" t="str">
        <f>VLOOKUP(B858,'GASTOS 2015'!$A$9:$D$850,3,FALSE)</f>
        <v xml:space="preserve">PUERTO LEGUIZAMO                                  </v>
      </c>
      <c r="D858" s="46">
        <f>IFERROR(VLOOKUP(B858,'GASTOS 2014'!$A$9:$E$818,4,FALSE),0)</f>
        <v>102715.58</v>
      </c>
      <c r="E858" s="46">
        <f>IFERROR(VLOOKUP(B858,'GASTOS 2015'!$A$9:$D$850,4,FALSE),0)</f>
        <v>153217.99</v>
      </c>
      <c r="F858" s="46">
        <f t="shared" si="32"/>
        <v>50502.409999999989</v>
      </c>
      <c r="G858" s="47">
        <f t="shared" si="33"/>
        <v>0.49167234415655336</v>
      </c>
    </row>
    <row r="859" spans="2:7" hidden="1" outlineLevel="1" x14ac:dyDescent="0.25">
      <c r="B859" s="29">
        <f>IF('GASTOS 2015'!B787=6,'GASTOS 2015'!A787,0)</f>
        <v>627004</v>
      </c>
      <c r="C859" s="30" t="str">
        <f>VLOOKUP(B859,'GASTOS 2015'!$A$9:$D$850,3,FALSE)</f>
        <v xml:space="preserve">AIPE                                              </v>
      </c>
      <c r="D859" s="31">
        <f>IFERROR(VLOOKUP(B859,'GASTOS 2014'!$A$9:$E$818,4,FALSE),0)</f>
        <v>143579.95000000001</v>
      </c>
      <c r="E859" s="31">
        <f>IFERROR(VLOOKUP(B859,'GASTOS 2015'!$A$9:$D$850,4,FALSE),0)</f>
        <v>149655.46000000002</v>
      </c>
      <c r="F859" s="31">
        <f t="shared" si="32"/>
        <v>6075.5100000000093</v>
      </c>
      <c r="G859" s="32">
        <f t="shared" si="33"/>
        <v>4.2314473573782374E-2</v>
      </c>
    </row>
    <row r="860" spans="2:7" hidden="1" outlineLevel="1" x14ac:dyDescent="0.25">
      <c r="B860" s="24">
        <f>IF('GASTOS 2015'!B788=6,'GASTOS 2015'!A788,0)</f>
        <v>628022</v>
      </c>
      <c r="C860" s="25" t="str">
        <f>VLOOKUP(B860,'GASTOS 2015'!$A$9:$D$850,3,FALSE)</f>
        <v xml:space="preserve">NATAGAIMA                                         </v>
      </c>
      <c r="D860" s="46">
        <f>IFERROR(VLOOKUP(B860,'GASTOS 2014'!$A$9:$E$818,4,FALSE),0)</f>
        <v>110813.63</v>
      </c>
      <c r="E860" s="46">
        <f>IFERROR(VLOOKUP(B860,'GASTOS 2015'!$A$9:$D$850,4,FALSE),0)</f>
        <v>147425.79</v>
      </c>
      <c r="F860" s="46">
        <f t="shared" si="32"/>
        <v>36612.160000000003</v>
      </c>
      <c r="G860" s="47">
        <f t="shared" si="33"/>
        <v>0.33039401380498057</v>
      </c>
    </row>
    <row r="861" spans="2:7" hidden="1" outlineLevel="1" x14ac:dyDescent="0.25">
      <c r="B861" s="29">
        <f>IF('GASTOS 2015'!B789=6,'GASTOS 2015'!A789,0)</f>
        <v>628046</v>
      </c>
      <c r="C861" s="30" t="str">
        <f>VLOOKUP(B861,'GASTOS 2015'!$A$9:$D$850,3,FALSE)</f>
        <v xml:space="preserve">LERIDA                                            </v>
      </c>
      <c r="D861" s="31">
        <f>IFERROR(VLOOKUP(B861,'GASTOS 2014'!$A$9:$E$818,4,FALSE),0)</f>
        <v>212550</v>
      </c>
      <c r="E861" s="31">
        <f>IFERROR(VLOOKUP(B861,'GASTOS 2015'!$A$9:$D$850,4,FALSE),0)</f>
        <v>145944</v>
      </c>
      <c r="F861" s="31">
        <f t="shared" si="32"/>
        <v>-66606</v>
      </c>
      <c r="G861" s="32">
        <f t="shared" si="33"/>
        <v>-0.31336626676076218</v>
      </c>
    </row>
    <row r="862" spans="2:7" hidden="1" outlineLevel="1" x14ac:dyDescent="0.25">
      <c r="B862" s="24">
        <f>IF('GASTOS 2015'!B790=6,'GASTOS 2015'!A790,0)</f>
        <v>628019</v>
      </c>
      <c r="C862" s="25" t="str">
        <f>VLOOKUP(B862,'GASTOS 2015'!$A$9:$D$850,3,FALSE)</f>
        <v xml:space="preserve">ICONONZO                                          </v>
      </c>
      <c r="D862" s="46">
        <f>IFERROR(VLOOKUP(B862,'GASTOS 2014'!$A$9:$E$818,4,FALSE),0)</f>
        <v>86264.1</v>
      </c>
      <c r="E862" s="46">
        <f>IFERROR(VLOOKUP(B862,'GASTOS 2015'!$A$9:$D$850,4,FALSE),0)</f>
        <v>139975.22</v>
      </c>
      <c r="F862" s="46">
        <f t="shared" si="32"/>
        <v>53711.119999999995</v>
      </c>
      <c r="G862" s="47">
        <f t="shared" si="33"/>
        <v>0.62263583576481984</v>
      </c>
    </row>
    <row r="863" spans="2:7" hidden="1" outlineLevel="1" x14ac:dyDescent="0.25">
      <c r="B863" s="29">
        <f>IF('GASTOS 2015'!B791=6,'GASTOS 2015'!A791,0)</f>
        <v>628006</v>
      </c>
      <c r="C863" s="30" t="str">
        <f>VLOOKUP(B863,'GASTOS 2015'!$A$9:$D$850,3,FALSE)</f>
        <v xml:space="preserve">ANZOATEGUI                                        </v>
      </c>
      <c r="D863" s="31">
        <f>IFERROR(VLOOKUP(B863,'GASTOS 2014'!$A$9:$E$818,4,FALSE),0)</f>
        <v>261195.14</v>
      </c>
      <c r="E863" s="31">
        <f>IFERROR(VLOOKUP(B863,'GASTOS 2015'!$A$9:$D$850,4,FALSE),0)</f>
        <v>138463</v>
      </c>
      <c r="F863" s="31">
        <f t="shared" si="32"/>
        <v>-122732.14000000001</v>
      </c>
      <c r="G863" s="32">
        <f t="shared" si="33"/>
        <v>-0.46988676741841373</v>
      </c>
    </row>
    <row r="864" spans="2:7" hidden="1" outlineLevel="1" x14ac:dyDescent="0.25">
      <c r="B864" s="24">
        <f>IF('GASTOS 2015'!B792=6,'GASTOS 2015'!A792,0)</f>
        <v>629004</v>
      </c>
      <c r="C864" s="25" t="str">
        <f>VLOOKUP(B864,'GASTOS 2015'!$A$9:$D$850,3,FALSE)</f>
        <v xml:space="preserve">CARTAGENA DEL CHAIRA                              </v>
      </c>
      <c r="D864" s="46">
        <f>IFERROR(VLOOKUP(B864,'GASTOS 2014'!$A$9:$E$818,4,FALSE),0)</f>
        <v>259685.82</v>
      </c>
      <c r="E864" s="46">
        <f>IFERROR(VLOOKUP(B864,'GASTOS 2015'!$A$9:$D$850,4,FALSE),0)</f>
        <v>135039.21</v>
      </c>
      <c r="F864" s="46">
        <f t="shared" si="32"/>
        <v>-124646.61000000002</v>
      </c>
      <c r="G864" s="47">
        <f t="shared" si="33"/>
        <v>-0.47999005105477077</v>
      </c>
    </row>
    <row r="865" spans="2:7" hidden="1" outlineLevel="1" x14ac:dyDescent="0.25">
      <c r="B865" s="29">
        <f>IF('GASTOS 2015'!B793=6,'GASTOS 2015'!A793,0)</f>
        <v>631009</v>
      </c>
      <c r="C865" s="30" t="str">
        <f>VLOOKUP(B865,'GASTOS 2015'!$A$9:$D$850,3,FALSE)</f>
        <v xml:space="preserve">COTELCO AMAZONAS                                  </v>
      </c>
      <c r="D865" s="31">
        <f>IFERROR(VLOOKUP(B865,'GASTOS 2014'!$A$9:$E$818,4,FALSE),0)</f>
        <v>0</v>
      </c>
      <c r="E865" s="31">
        <f>IFERROR(VLOOKUP(B865,'GASTOS 2015'!$A$9:$D$850,4,FALSE),0)</f>
        <v>134664</v>
      </c>
      <c r="F865" s="31">
        <f t="shared" si="32"/>
        <v>134664</v>
      </c>
      <c r="G865" s="32">
        <f t="shared" si="33"/>
        <v>1</v>
      </c>
    </row>
    <row r="866" spans="2:7" hidden="1" outlineLevel="1" x14ac:dyDescent="0.25">
      <c r="B866" s="24">
        <f>IF('GASTOS 2015'!B794=6,'GASTOS 2015'!A794,0)</f>
        <v>627003</v>
      </c>
      <c r="C866" s="25" t="str">
        <f>VLOOKUP(B866,'GASTOS 2015'!$A$9:$D$850,3,FALSE)</f>
        <v xml:space="preserve">AGRADO                                            </v>
      </c>
      <c r="D866" s="46">
        <f>IFERROR(VLOOKUP(B866,'GASTOS 2014'!$A$9:$E$818,4,FALSE),0)</f>
        <v>128375.11</v>
      </c>
      <c r="E866" s="46">
        <f>IFERROR(VLOOKUP(B866,'GASTOS 2015'!$A$9:$D$850,4,FALSE),0)</f>
        <v>120471.09</v>
      </c>
      <c r="F866" s="46">
        <f t="shared" si="32"/>
        <v>-7904.0200000000041</v>
      </c>
      <c r="G866" s="47">
        <f t="shared" si="33"/>
        <v>-6.1569723289818468E-2</v>
      </c>
    </row>
    <row r="867" spans="2:7" hidden="1" outlineLevel="1" x14ac:dyDescent="0.25">
      <c r="B867" s="29">
        <f>IF('GASTOS 2015'!B795=6,'GASTOS 2015'!A795,0)</f>
        <v>627002</v>
      </c>
      <c r="C867" s="30" t="str">
        <f>VLOOKUP(B867,'GASTOS 2015'!$A$9:$D$850,3,FALSE)</f>
        <v xml:space="preserve">ACEVEDO                                           </v>
      </c>
      <c r="D867" s="31">
        <f>IFERROR(VLOOKUP(B867,'GASTOS 2014'!$A$9:$E$818,4,FALSE),0)</f>
        <v>116400.9</v>
      </c>
      <c r="E867" s="31">
        <f>IFERROR(VLOOKUP(B867,'GASTOS 2015'!$A$9:$D$850,4,FALSE),0)</f>
        <v>118255.81</v>
      </c>
      <c r="F867" s="31">
        <f t="shared" si="32"/>
        <v>1854.9100000000035</v>
      </c>
      <c r="G867" s="32">
        <f t="shared" si="33"/>
        <v>1.5935529708103635E-2</v>
      </c>
    </row>
    <row r="868" spans="2:7" hidden="1" outlineLevel="1" x14ac:dyDescent="0.25">
      <c r="B868" s="24">
        <f>IF('GASTOS 2015'!B796=6,'GASTOS 2015'!A796,0)</f>
        <v>627034</v>
      </c>
      <c r="C868" s="25" t="str">
        <f>VLOOKUP(B868,'GASTOS 2015'!$A$9:$D$850,3,FALSE)</f>
        <v xml:space="preserve">TESALIA                                           </v>
      </c>
      <c r="D868" s="46">
        <f>IFERROR(VLOOKUP(B868,'GASTOS 2014'!$A$9:$E$818,4,FALSE),0)</f>
        <v>138036.57</v>
      </c>
      <c r="E868" s="46">
        <f>IFERROR(VLOOKUP(B868,'GASTOS 2015'!$A$9:$D$850,4,FALSE),0)</f>
        <v>117177.65</v>
      </c>
      <c r="F868" s="46">
        <f t="shared" si="32"/>
        <v>-20858.920000000013</v>
      </c>
      <c r="G868" s="47">
        <f t="shared" si="33"/>
        <v>-0.15111154964224349</v>
      </c>
    </row>
    <row r="869" spans="2:7" hidden="1" outlineLevel="1" x14ac:dyDescent="0.25">
      <c r="B869" s="29">
        <f>IF('GASTOS 2015'!B797=6,'GASTOS 2015'!A797,0)</f>
        <v>629003</v>
      </c>
      <c r="C869" s="30" t="str">
        <f>VLOOKUP(B869,'GASTOS 2015'!$A$9:$D$850,3,FALSE)</f>
        <v xml:space="preserve">BELEN DE ANDAQUIES                                </v>
      </c>
      <c r="D869" s="31">
        <f>IFERROR(VLOOKUP(B869,'GASTOS 2014'!$A$9:$E$818,4,FALSE),0)</f>
        <v>15142.62</v>
      </c>
      <c r="E869" s="31">
        <f>IFERROR(VLOOKUP(B869,'GASTOS 2015'!$A$9:$D$850,4,FALSE),0)</f>
        <v>116834.33</v>
      </c>
      <c r="F869" s="31">
        <f t="shared" si="32"/>
        <v>101691.71</v>
      </c>
      <c r="G869" s="32">
        <f t="shared" si="33"/>
        <v>6.7155954517778298</v>
      </c>
    </row>
    <row r="870" spans="2:7" hidden="1" outlineLevel="1" x14ac:dyDescent="0.25">
      <c r="B870" s="24">
        <f>IF('GASTOS 2015'!B798=6,'GASTOS 2015'!A798,0)</f>
        <v>627014</v>
      </c>
      <c r="C870" s="25" t="str">
        <f>VLOOKUP(B870,'GASTOS 2015'!$A$9:$D$850,3,FALSE)</f>
        <v xml:space="preserve">HOBO                                              </v>
      </c>
      <c r="D870" s="46">
        <f>IFERROR(VLOOKUP(B870,'GASTOS 2014'!$A$9:$E$818,4,FALSE),0)</f>
        <v>93870.69</v>
      </c>
      <c r="E870" s="46">
        <f>IFERROR(VLOOKUP(B870,'GASTOS 2015'!$A$9:$D$850,4,FALSE),0)</f>
        <v>112544.42</v>
      </c>
      <c r="F870" s="46">
        <f t="shared" si="32"/>
        <v>18673.729999999996</v>
      </c>
      <c r="G870" s="47">
        <f t="shared" si="33"/>
        <v>0.19893035834721151</v>
      </c>
    </row>
    <row r="871" spans="2:7" hidden="1" outlineLevel="1" x14ac:dyDescent="0.25">
      <c r="B871" s="29">
        <f>IF('GASTOS 2015'!B799=6,'GASTOS 2015'!A799,0)</f>
        <v>629007</v>
      </c>
      <c r="C871" s="30" t="str">
        <f>VLOOKUP(B871,'GASTOS 2015'!$A$9:$D$850,3,FALSE)</f>
        <v xml:space="preserve">EL PAUJIL                                         </v>
      </c>
      <c r="D871" s="31">
        <f>IFERROR(VLOOKUP(B871,'GASTOS 2014'!$A$9:$E$818,4,FALSE),0)</f>
        <v>129005.17</v>
      </c>
      <c r="E871" s="31">
        <f>IFERROR(VLOOKUP(B871,'GASTOS 2015'!$A$9:$D$850,4,FALSE),0)</f>
        <v>112291.42</v>
      </c>
      <c r="F871" s="31">
        <f t="shared" si="32"/>
        <v>-16713.75</v>
      </c>
      <c r="G871" s="32">
        <f t="shared" si="33"/>
        <v>-0.12955876109461351</v>
      </c>
    </row>
    <row r="872" spans="2:7" hidden="1" outlineLevel="1" x14ac:dyDescent="0.25">
      <c r="B872" s="24">
        <f>IF('GASTOS 2015'!B800=6,'GASTOS 2015'!A800,0)</f>
        <v>627036</v>
      </c>
      <c r="C872" s="25" t="str">
        <f>VLOOKUP(B872,'GASTOS 2015'!$A$9:$D$850,3,FALSE)</f>
        <v xml:space="preserve">VILLAVIJA                                         </v>
      </c>
      <c r="D872" s="46">
        <f>IFERROR(VLOOKUP(B872,'GASTOS 2014'!$A$9:$E$818,4,FALSE),0)</f>
        <v>119702.85</v>
      </c>
      <c r="E872" s="46">
        <f>IFERROR(VLOOKUP(B872,'GASTOS 2015'!$A$9:$D$850,4,FALSE),0)</f>
        <v>109715.22</v>
      </c>
      <c r="F872" s="46">
        <f t="shared" si="32"/>
        <v>-9987.6300000000047</v>
      </c>
      <c r="G872" s="47">
        <f t="shared" si="33"/>
        <v>-8.3436860525877288E-2</v>
      </c>
    </row>
    <row r="873" spans="2:7" hidden="1" outlineLevel="1" x14ac:dyDescent="0.25">
      <c r="B873" s="29">
        <f>IF('GASTOS 2015'!B801=6,'GASTOS 2015'!A801,0)</f>
        <v>628051</v>
      </c>
      <c r="C873" s="30" t="str">
        <f>VLOOKUP(B873,'GASTOS 2015'!$A$9:$D$850,3,FALSE)</f>
        <v xml:space="preserve">HERBEO                                            </v>
      </c>
      <c r="D873" s="31">
        <f>IFERROR(VLOOKUP(B873,'GASTOS 2014'!$A$9:$E$818,4,FALSE),0)</f>
        <v>94487.11</v>
      </c>
      <c r="E873" s="31">
        <f>IFERROR(VLOOKUP(B873,'GASTOS 2015'!$A$9:$D$850,4,FALSE),0)</f>
        <v>102325.52</v>
      </c>
      <c r="F873" s="31">
        <f t="shared" si="32"/>
        <v>7838.4100000000035</v>
      </c>
      <c r="G873" s="32">
        <f t="shared" si="33"/>
        <v>8.2957453138317039E-2</v>
      </c>
    </row>
    <row r="874" spans="2:7" hidden="1" outlineLevel="1" x14ac:dyDescent="0.25">
      <c r="B874" s="24">
        <f>IF('GASTOS 2015'!B802=6,'GASTOS 2015'!A802,0)</f>
        <v>628011</v>
      </c>
      <c r="C874" s="25" t="str">
        <f>VLOOKUP(B874,'GASTOS 2015'!$A$9:$D$850,3,FALSE)</f>
        <v xml:space="preserve">COELLO                                            </v>
      </c>
      <c r="D874" s="46">
        <f>IFERROR(VLOOKUP(B874,'GASTOS 2014'!$A$9:$E$818,4,FALSE),0)</f>
        <v>89527.25</v>
      </c>
      <c r="E874" s="46">
        <f>IFERROR(VLOOKUP(B874,'GASTOS 2015'!$A$9:$D$850,4,FALSE),0)</f>
        <v>101684.35</v>
      </c>
      <c r="F874" s="46">
        <f t="shared" si="32"/>
        <v>12157.100000000006</v>
      </c>
      <c r="G874" s="47">
        <f t="shared" si="33"/>
        <v>0.13579217500816787</v>
      </c>
    </row>
    <row r="875" spans="2:7" hidden="1" outlineLevel="1" x14ac:dyDescent="0.25">
      <c r="B875" s="29">
        <f>IF('GASTOS 2015'!B803=6,'GASTOS 2015'!A803,0)</f>
        <v>628024</v>
      </c>
      <c r="C875" s="30" t="str">
        <f>VLOOKUP(B875,'GASTOS 2015'!$A$9:$D$850,3,FALSE)</f>
        <v xml:space="preserve">PIEDRAS                                           </v>
      </c>
      <c r="D875" s="31">
        <f>IFERROR(VLOOKUP(B875,'GASTOS 2014'!$A$9:$E$818,4,FALSE),0)</f>
        <v>61502.869999999995</v>
      </c>
      <c r="E875" s="31">
        <f>IFERROR(VLOOKUP(B875,'GASTOS 2015'!$A$9:$D$850,4,FALSE),0)</f>
        <v>101404.09</v>
      </c>
      <c r="F875" s="31">
        <f t="shared" si="32"/>
        <v>39901.22</v>
      </c>
      <c r="G875" s="32">
        <f t="shared" si="33"/>
        <v>0.64877004926761961</v>
      </c>
    </row>
    <row r="876" spans="2:7" hidden="1" outlineLevel="1" x14ac:dyDescent="0.25">
      <c r="B876" s="24">
        <f>IF('GASTOS 2015'!B804=6,'GASTOS 2015'!A804,0)</f>
        <v>628025</v>
      </c>
      <c r="C876" s="25" t="str">
        <f>VLOOKUP(B876,'GASTOS 2015'!$A$9:$D$850,3,FALSE)</f>
        <v xml:space="preserve">PLANADAS                                          </v>
      </c>
      <c r="D876" s="46">
        <f>IFERROR(VLOOKUP(B876,'GASTOS 2014'!$A$9:$E$818,4,FALSE),0)</f>
        <v>78395.78</v>
      </c>
      <c r="E876" s="46">
        <f>IFERROR(VLOOKUP(B876,'GASTOS 2015'!$A$9:$D$850,4,FALSE),0)</f>
        <v>100432.45999999999</v>
      </c>
      <c r="F876" s="46">
        <f t="shared" si="32"/>
        <v>22036.679999999993</v>
      </c>
      <c r="G876" s="47">
        <f t="shared" si="33"/>
        <v>0.28109523242194911</v>
      </c>
    </row>
    <row r="877" spans="2:7" hidden="1" outlineLevel="1" x14ac:dyDescent="0.25">
      <c r="B877" s="29">
        <f>IF('GASTOS 2015'!B805=6,'GASTOS 2015'!A805,0)</f>
        <v>627033</v>
      </c>
      <c r="C877" s="30" t="str">
        <f>VLOOKUP(B877,'GASTOS 2015'!$A$9:$D$850,3,FALSE)</f>
        <v xml:space="preserve">TERUEL                                            </v>
      </c>
      <c r="D877" s="31">
        <f>IFERROR(VLOOKUP(B877,'GASTOS 2014'!$A$9:$E$818,4,FALSE),0)</f>
        <v>88228.6</v>
      </c>
      <c r="E877" s="31">
        <f>IFERROR(VLOOKUP(B877,'GASTOS 2015'!$A$9:$D$850,4,FALSE),0)</f>
        <v>92535.209999999992</v>
      </c>
      <c r="F877" s="31">
        <f t="shared" si="32"/>
        <v>4306.609999999986</v>
      </c>
      <c r="G877" s="32">
        <f t="shared" si="33"/>
        <v>4.8811949866596427E-2</v>
      </c>
    </row>
    <row r="878" spans="2:7" hidden="1" outlineLevel="1" x14ac:dyDescent="0.25">
      <c r="B878" s="24">
        <f>IF('GASTOS 2015'!B806=6,'GASTOS 2015'!A806,0)</f>
        <v>628039</v>
      </c>
      <c r="C878" s="25" t="str">
        <f>VLOOKUP(B878,'GASTOS 2015'!$A$9:$D$850,3,FALSE)</f>
        <v xml:space="preserve">VILLAHERMOSA                                      </v>
      </c>
      <c r="D878" s="46">
        <f>IFERROR(VLOOKUP(B878,'GASTOS 2014'!$A$9:$E$818,4,FALSE),0)</f>
        <v>70265.570000000007</v>
      </c>
      <c r="E878" s="46">
        <f>IFERROR(VLOOKUP(B878,'GASTOS 2015'!$A$9:$D$850,4,FALSE),0)</f>
        <v>92501.48</v>
      </c>
      <c r="F878" s="46">
        <f t="shared" si="32"/>
        <v>22235.909999999989</v>
      </c>
      <c r="G878" s="47">
        <f t="shared" si="33"/>
        <v>0.31645527105238003</v>
      </c>
    </row>
    <row r="879" spans="2:7" hidden="1" outlineLevel="1" x14ac:dyDescent="0.25">
      <c r="B879" s="29">
        <f>IF('GASTOS 2015'!B807=6,'GASTOS 2015'!A807,0)</f>
        <v>628050</v>
      </c>
      <c r="C879" s="30" t="str">
        <f>VLOOKUP(B879,'GASTOS 2015'!$A$9:$D$850,3,FALSE)</f>
        <v xml:space="preserve">MURILLO                                           </v>
      </c>
      <c r="D879" s="31">
        <f>IFERROR(VLOOKUP(B879,'GASTOS 2014'!$A$9:$E$818,4,FALSE),0)</f>
        <v>102842.31</v>
      </c>
      <c r="E879" s="31">
        <f>IFERROR(VLOOKUP(B879,'GASTOS 2015'!$A$9:$D$850,4,FALSE),0)</f>
        <v>91180.13</v>
      </c>
      <c r="F879" s="31">
        <f t="shared" si="32"/>
        <v>-11662.179999999993</v>
      </c>
      <c r="G879" s="32">
        <f t="shared" si="33"/>
        <v>-0.11339865858711262</v>
      </c>
    </row>
    <row r="880" spans="2:7" hidden="1" outlineLevel="1" x14ac:dyDescent="0.25">
      <c r="B880" s="24">
        <f>IF('GASTOS 2015'!B808=6,'GASTOS 2015'!A808,0)</f>
        <v>628013</v>
      </c>
      <c r="C880" s="25" t="str">
        <f>VLOOKUP(B880,'GASTOS 2015'!$A$9:$D$850,3,FALSE)</f>
        <v xml:space="preserve">CUNDAY                                            </v>
      </c>
      <c r="D880" s="46">
        <f>IFERROR(VLOOKUP(B880,'GASTOS 2014'!$A$9:$E$818,4,FALSE),0)</f>
        <v>48236.46</v>
      </c>
      <c r="E880" s="46">
        <f>IFERROR(VLOOKUP(B880,'GASTOS 2015'!$A$9:$D$850,4,FALSE),0)</f>
        <v>87036.18</v>
      </c>
      <c r="F880" s="46">
        <f t="shared" si="32"/>
        <v>38799.719999999994</v>
      </c>
      <c r="G880" s="47">
        <f t="shared" si="33"/>
        <v>0.80436499693385444</v>
      </c>
    </row>
    <row r="881" spans="2:7" hidden="1" outlineLevel="1" x14ac:dyDescent="0.25">
      <c r="B881" s="29">
        <f>IF('GASTOS 2015'!B809=6,'GASTOS 2015'!A809,0)</f>
        <v>627019</v>
      </c>
      <c r="C881" s="30" t="str">
        <f>VLOOKUP(B881,'GASTOS 2015'!$A$9:$D$850,3,FALSE)</f>
        <v xml:space="preserve">NATAGA                                            </v>
      </c>
      <c r="D881" s="31">
        <f>IFERROR(VLOOKUP(B881,'GASTOS 2014'!$A$9:$E$818,4,FALSE),0)</f>
        <v>46231.71</v>
      </c>
      <c r="E881" s="31">
        <f>IFERROR(VLOOKUP(B881,'GASTOS 2015'!$A$9:$D$850,4,FALSE),0)</f>
        <v>85755.4</v>
      </c>
      <c r="F881" s="31">
        <f t="shared" si="32"/>
        <v>39523.689999999995</v>
      </c>
      <c r="G881" s="32">
        <f t="shared" si="33"/>
        <v>0.85490435028252243</v>
      </c>
    </row>
    <row r="882" spans="2:7" hidden="1" outlineLevel="1" x14ac:dyDescent="0.25">
      <c r="B882" s="24">
        <f>IF('GASTOS 2015'!B810=6,'GASTOS 2015'!A810,0)</f>
        <v>627029</v>
      </c>
      <c r="C882" s="25" t="str">
        <f>VLOOKUP(B882,'GASTOS 2015'!$A$9:$D$850,3,FALSE)</f>
        <v xml:space="preserve">SANTA MARIA                                       </v>
      </c>
      <c r="D882" s="46">
        <f>IFERROR(VLOOKUP(B882,'GASTOS 2014'!$A$9:$E$818,4,FALSE),0)</f>
        <v>101642.03</v>
      </c>
      <c r="E882" s="46">
        <f>IFERROR(VLOOKUP(B882,'GASTOS 2015'!$A$9:$D$850,4,FALSE),0)</f>
        <v>84422.99</v>
      </c>
      <c r="F882" s="46">
        <f t="shared" si="32"/>
        <v>-17219.039999999994</v>
      </c>
      <c r="G882" s="47">
        <f t="shared" si="33"/>
        <v>-0.16940865899667679</v>
      </c>
    </row>
    <row r="883" spans="2:7" hidden="1" outlineLevel="1" x14ac:dyDescent="0.25">
      <c r="B883" s="29">
        <f>IF('GASTOS 2015'!B811=6,'GASTOS 2015'!A811,0)</f>
        <v>633017</v>
      </c>
      <c r="C883" s="30" t="str">
        <f>VLOOKUP(B883,'GASTOS 2015'!$A$9:$D$850,3,FALSE)</f>
        <v xml:space="preserve">SAN MIGUEL PUTUMAYO                               </v>
      </c>
      <c r="D883" s="31">
        <f>IFERROR(VLOOKUP(B883,'GASTOS 2014'!$A$9:$E$818,4,FALSE),0)</f>
        <v>79841</v>
      </c>
      <c r="E883" s="31">
        <f>IFERROR(VLOOKUP(B883,'GASTOS 2015'!$A$9:$D$850,4,FALSE),0)</f>
        <v>83486</v>
      </c>
      <c r="F883" s="31">
        <f t="shared" si="32"/>
        <v>3645</v>
      </c>
      <c r="G883" s="32">
        <f t="shared" si="33"/>
        <v>4.565323580616476E-2</v>
      </c>
    </row>
    <row r="884" spans="2:7" hidden="1" outlineLevel="1" x14ac:dyDescent="0.25">
      <c r="B884" s="24">
        <f>IF('GASTOS 2015'!B812=6,'GASTOS 2015'!A812,0)</f>
        <v>627032</v>
      </c>
      <c r="C884" s="25" t="str">
        <f>VLOOKUP(B884,'GASTOS 2015'!$A$9:$D$850,3,FALSE)</f>
        <v xml:space="preserve">TELLO                                             </v>
      </c>
      <c r="D884" s="46">
        <f>IFERROR(VLOOKUP(B884,'GASTOS 2014'!$A$9:$E$818,4,FALSE),0)</f>
        <v>168557.11</v>
      </c>
      <c r="E884" s="46">
        <f>IFERROR(VLOOKUP(B884,'GASTOS 2015'!$A$9:$D$850,4,FALSE),0)</f>
        <v>82582.87000000001</v>
      </c>
      <c r="F884" s="46">
        <f t="shared" si="32"/>
        <v>-85974.239999999976</v>
      </c>
      <c r="G884" s="47">
        <f t="shared" si="33"/>
        <v>-0.51006000280854358</v>
      </c>
    </row>
    <row r="885" spans="2:7" hidden="1" outlineLevel="1" x14ac:dyDescent="0.25">
      <c r="B885" s="29">
        <f>IF('GASTOS 2015'!B813=6,'GASTOS 2015'!A813,0)</f>
        <v>627017</v>
      </c>
      <c r="C885" s="30" t="str">
        <f>VLOOKUP(B885,'GASTOS 2015'!$A$9:$D$850,3,FALSE)</f>
        <v xml:space="preserve">LA ARGENTINA                                      </v>
      </c>
      <c r="D885" s="31">
        <f>IFERROR(VLOOKUP(B885,'GASTOS 2014'!$A$9:$E$818,4,FALSE),0)</f>
        <v>87224.61</v>
      </c>
      <c r="E885" s="31">
        <f>IFERROR(VLOOKUP(B885,'GASTOS 2015'!$A$9:$D$850,4,FALSE),0)</f>
        <v>78679.53</v>
      </c>
      <c r="F885" s="31">
        <f t="shared" si="32"/>
        <v>-8545.0800000000017</v>
      </c>
      <c r="G885" s="32">
        <f t="shared" si="33"/>
        <v>-9.7966388155819817E-2</v>
      </c>
    </row>
    <row r="886" spans="2:7" hidden="1" outlineLevel="1" x14ac:dyDescent="0.25">
      <c r="B886" s="24">
        <f>IF('GASTOS 2015'!B814=6,'GASTOS 2015'!A814,0)</f>
        <v>627016</v>
      </c>
      <c r="C886" s="25" t="str">
        <f>VLOOKUP(B886,'GASTOS 2015'!$A$9:$D$850,3,FALSE)</f>
        <v xml:space="preserve">ISNOS                                             </v>
      </c>
      <c r="D886" s="46">
        <f>IFERROR(VLOOKUP(B886,'GASTOS 2014'!$A$9:$E$818,4,FALSE),0)</f>
        <v>169068.9</v>
      </c>
      <c r="E886" s="46">
        <f>IFERROR(VLOOKUP(B886,'GASTOS 2015'!$A$9:$D$850,4,FALSE),0)</f>
        <v>77993.58</v>
      </c>
      <c r="F886" s="46">
        <f t="shared" si="32"/>
        <v>-91075.319999999992</v>
      </c>
      <c r="G886" s="47">
        <f t="shared" si="33"/>
        <v>-0.53868760014408323</v>
      </c>
    </row>
    <row r="887" spans="2:7" hidden="1" outlineLevel="1" x14ac:dyDescent="0.25">
      <c r="B887" s="29">
        <f>IF('GASTOS 2015'!B815=6,'GASTOS 2015'!A815,0)</f>
        <v>627021</v>
      </c>
      <c r="C887" s="30" t="str">
        <f>VLOOKUP(B887,'GASTOS 2015'!$A$9:$D$850,3,FALSE)</f>
        <v xml:space="preserve">PAICOL                                            </v>
      </c>
      <c r="D887" s="31">
        <f>IFERROR(VLOOKUP(B887,'GASTOS 2014'!$A$9:$E$818,4,FALSE),0)</f>
        <v>64927.619999999995</v>
      </c>
      <c r="E887" s="31">
        <f>IFERROR(VLOOKUP(B887,'GASTOS 2015'!$A$9:$D$850,4,FALSE),0)</f>
        <v>77091.709999999992</v>
      </c>
      <c r="F887" s="31">
        <f t="shared" si="32"/>
        <v>12164.089999999997</v>
      </c>
      <c r="G887" s="32">
        <f t="shared" si="33"/>
        <v>0.1873484658763096</v>
      </c>
    </row>
    <row r="888" spans="2:7" hidden="1" outlineLevel="1" x14ac:dyDescent="0.25">
      <c r="B888" s="24">
        <f>IF('GASTOS 2015'!B816=6,'GASTOS 2015'!A816,0)</f>
        <v>628005</v>
      </c>
      <c r="C888" s="25" t="str">
        <f>VLOOKUP(B888,'GASTOS 2015'!$A$9:$D$850,3,FALSE)</f>
        <v xml:space="preserve">AMBALEMA                                          </v>
      </c>
      <c r="D888" s="46">
        <f>IFERROR(VLOOKUP(B888,'GASTOS 2014'!$A$9:$E$818,4,FALSE),0)</f>
        <v>54000</v>
      </c>
      <c r="E888" s="46">
        <f>IFERROR(VLOOKUP(B888,'GASTOS 2015'!$A$9:$D$850,4,FALSE),0)</f>
        <v>76081</v>
      </c>
      <c r="F888" s="46">
        <f t="shared" si="32"/>
        <v>22081</v>
      </c>
      <c r="G888" s="47">
        <f t="shared" si="33"/>
        <v>0.4089074074074075</v>
      </c>
    </row>
    <row r="889" spans="2:7" hidden="1" outlineLevel="1" x14ac:dyDescent="0.25">
      <c r="B889" s="29">
        <f>IF('GASTOS 2015'!B817=6,'GASTOS 2015'!A817,0)</f>
        <v>628034</v>
      </c>
      <c r="C889" s="30" t="str">
        <f>VLOOKUP(B889,'GASTOS 2015'!$A$9:$D$850,3,FALSE)</f>
        <v xml:space="preserve">SANTA ISABEL                                      </v>
      </c>
      <c r="D889" s="31">
        <f>IFERROR(VLOOKUP(B889,'GASTOS 2014'!$A$9:$E$818,4,FALSE),0)</f>
        <v>55659.95</v>
      </c>
      <c r="E889" s="31">
        <f>IFERROR(VLOOKUP(B889,'GASTOS 2015'!$A$9:$D$850,4,FALSE),0)</f>
        <v>71327.02</v>
      </c>
      <c r="F889" s="31">
        <f t="shared" si="32"/>
        <v>15667.070000000007</v>
      </c>
      <c r="G889" s="32">
        <f t="shared" si="33"/>
        <v>0.28147833406246336</v>
      </c>
    </row>
    <row r="890" spans="2:7" hidden="1" outlineLevel="1" x14ac:dyDescent="0.25">
      <c r="B890" s="24">
        <f>IF('GASTOS 2015'!B818=6,'GASTOS 2015'!A818,0)</f>
        <v>628012</v>
      </c>
      <c r="C890" s="25" t="str">
        <f>VLOOKUP(B890,'GASTOS 2015'!$A$9:$D$850,3,FALSE)</f>
        <v xml:space="preserve">COYAIMA                                           </v>
      </c>
      <c r="D890" s="46">
        <f>IFERROR(VLOOKUP(B890,'GASTOS 2014'!$A$9:$E$818,4,FALSE),0)</f>
        <v>66634.899999999994</v>
      </c>
      <c r="E890" s="46">
        <f>IFERROR(VLOOKUP(B890,'GASTOS 2015'!$A$9:$D$850,4,FALSE),0)</f>
        <v>69669.149999999994</v>
      </c>
      <c r="F890" s="46">
        <f t="shared" si="32"/>
        <v>3034.25</v>
      </c>
      <c r="G890" s="47">
        <f t="shared" si="33"/>
        <v>4.5535447640800752E-2</v>
      </c>
    </row>
    <row r="891" spans="2:7" hidden="1" outlineLevel="1" x14ac:dyDescent="0.25">
      <c r="B891" s="29">
        <f>IF('GASTOS 2015'!B819=6,'GASTOS 2015'!A819,0)</f>
        <v>628055</v>
      </c>
      <c r="C891" s="30" t="str">
        <f>VLOOKUP(B891,'GASTOS 2015'!$A$9:$D$850,3,FALSE)</f>
        <v xml:space="preserve">PALO CABILDO                                      </v>
      </c>
      <c r="D891" s="31">
        <f>IFERROR(VLOOKUP(B891,'GASTOS 2014'!$A$9:$E$818,4,FALSE),0)</f>
        <v>83761.429999999993</v>
      </c>
      <c r="E891" s="31">
        <f>IFERROR(VLOOKUP(B891,'GASTOS 2015'!$A$9:$D$850,4,FALSE),0)</f>
        <v>64824.81</v>
      </c>
      <c r="F891" s="31">
        <f t="shared" si="32"/>
        <v>-18936.619999999995</v>
      </c>
      <c r="G891" s="32">
        <f t="shared" si="33"/>
        <v>-0.22607804093124961</v>
      </c>
    </row>
    <row r="892" spans="2:7" hidden="1" outlineLevel="1" x14ac:dyDescent="0.25">
      <c r="B892" s="24">
        <f>IF('GASTOS 2015'!B820=6,'GASTOS 2015'!A820,0)</f>
        <v>628028</v>
      </c>
      <c r="C892" s="25" t="str">
        <f>VLOOKUP(B892,'GASTOS 2015'!$A$9:$D$850,3,FALSE)</f>
        <v xml:space="preserve">RIOBLANCO                                         </v>
      </c>
      <c r="D892" s="46">
        <f>IFERROR(VLOOKUP(B892,'GASTOS 2014'!$A$9:$E$818,4,FALSE),0)</f>
        <v>57461.72</v>
      </c>
      <c r="E892" s="46">
        <f>IFERROR(VLOOKUP(B892,'GASTOS 2015'!$A$9:$D$850,4,FALSE),0)</f>
        <v>64815.72</v>
      </c>
      <c r="F892" s="46">
        <f t="shared" si="32"/>
        <v>7354</v>
      </c>
      <c r="G892" s="47">
        <f t="shared" si="33"/>
        <v>0.12798085403639159</v>
      </c>
    </row>
    <row r="893" spans="2:7" hidden="1" outlineLevel="1" x14ac:dyDescent="0.25">
      <c r="B893" s="29">
        <f>IF('GASTOS 2015'!B821=6,'GASTOS 2015'!A821,0)</f>
        <v>628029</v>
      </c>
      <c r="C893" s="30" t="str">
        <f>VLOOKUP(B893,'GASTOS 2015'!$A$9:$D$850,3,FALSE)</f>
        <v xml:space="preserve">RONCESVALLES                                      </v>
      </c>
      <c r="D893" s="31">
        <f>IFERROR(VLOOKUP(B893,'GASTOS 2014'!$A$9:$E$818,4,FALSE),0)</f>
        <v>54836.39</v>
      </c>
      <c r="E893" s="31">
        <f>IFERROR(VLOOKUP(B893,'GASTOS 2015'!$A$9:$D$850,4,FALSE),0)</f>
        <v>63765.770000000004</v>
      </c>
      <c r="F893" s="31">
        <f t="shared" si="32"/>
        <v>8929.3800000000047</v>
      </c>
      <c r="G893" s="32">
        <f t="shared" si="33"/>
        <v>0.16283675858312341</v>
      </c>
    </row>
    <row r="894" spans="2:7" hidden="1" outlineLevel="1" x14ac:dyDescent="0.25">
      <c r="B894" s="24">
        <f>IF('GASTOS 2015'!B822=6,'GASTOS 2015'!A822,0)</f>
        <v>628014</v>
      </c>
      <c r="C894" s="25" t="str">
        <f>VLOOKUP(B894,'GASTOS 2015'!$A$9:$D$850,3,FALSE)</f>
        <v xml:space="preserve">DOLORES                                           </v>
      </c>
      <c r="D894" s="46">
        <f>IFERROR(VLOOKUP(B894,'GASTOS 2014'!$A$9:$E$818,4,FALSE),0)</f>
        <v>59071.74</v>
      </c>
      <c r="E894" s="46">
        <f>IFERROR(VLOOKUP(B894,'GASTOS 2015'!$A$9:$D$850,4,FALSE),0)</f>
        <v>62983.58</v>
      </c>
      <c r="F894" s="46">
        <f t="shared" si="32"/>
        <v>3911.8400000000038</v>
      </c>
      <c r="G894" s="47">
        <f t="shared" si="33"/>
        <v>6.6221851599428172E-2</v>
      </c>
    </row>
    <row r="895" spans="2:7" hidden="1" outlineLevel="1" x14ac:dyDescent="0.25">
      <c r="B895" s="29">
        <f>IF('GASTOS 2015'!B823=6,'GASTOS 2015'!A823,0)</f>
        <v>628032</v>
      </c>
      <c r="C895" s="30" t="str">
        <f>VLOOKUP(B895,'GASTOS 2015'!$A$9:$D$850,3,FALSE)</f>
        <v xml:space="preserve">SAN ANTONIO                                       </v>
      </c>
      <c r="D895" s="31">
        <f>IFERROR(VLOOKUP(B895,'GASTOS 2014'!$A$9:$E$818,4,FALSE),0)</f>
        <v>79121.5</v>
      </c>
      <c r="E895" s="31">
        <f>IFERROR(VLOOKUP(B895,'GASTOS 2015'!$A$9:$D$850,4,FALSE),0)</f>
        <v>62346.87</v>
      </c>
      <c r="F895" s="31">
        <f t="shared" si="32"/>
        <v>-16774.629999999997</v>
      </c>
      <c r="G895" s="32">
        <f t="shared" si="33"/>
        <v>-0.21201102102462666</v>
      </c>
    </row>
    <row r="896" spans="2:7" hidden="1" outlineLevel="1" x14ac:dyDescent="0.25">
      <c r="B896" s="24">
        <f>IF('GASTOS 2015'!B824=6,'GASTOS 2015'!A824,0)</f>
        <v>636006</v>
      </c>
      <c r="C896" s="25" t="str">
        <f>VLOOKUP(B896,'GASTOS 2015'!$A$9:$D$850,3,FALSE)</f>
        <v xml:space="preserve">COTELCO VICHADA                                   </v>
      </c>
      <c r="D896" s="46">
        <f>IFERROR(VLOOKUP(B896,'GASTOS 2014'!$A$9:$E$818,4,FALSE),0)</f>
        <v>0</v>
      </c>
      <c r="E896" s="46">
        <f>IFERROR(VLOOKUP(B896,'GASTOS 2015'!$A$9:$D$850,4,FALSE),0)</f>
        <v>57600</v>
      </c>
      <c r="F896" s="46">
        <f t="shared" si="32"/>
        <v>57600</v>
      </c>
      <c r="G896" s="47">
        <f t="shared" si="33"/>
        <v>1</v>
      </c>
    </row>
    <row r="897" spans="2:7" hidden="1" outlineLevel="1" x14ac:dyDescent="0.25">
      <c r="B897" s="29">
        <f>IF('GASTOS 2015'!B825=6,'GASTOS 2015'!A825,0)</f>
        <v>633016</v>
      </c>
      <c r="C897" s="30" t="str">
        <f>VLOOKUP(B897,'GASTOS 2015'!$A$9:$D$850,3,FALSE)</f>
        <v xml:space="preserve">PUERTO GUZMAN                                     </v>
      </c>
      <c r="D897" s="31">
        <f>IFERROR(VLOOKUP(B897,'GASTOS 2014'!$A$9:$E$818,4,FALSE),0)</f>
        <v>55146</v>
      </c>
      <c r="E897" s="31">
        <f>IFERROR(VLOOKUP(B897,'GASTOS 2015'!$A$9:$D$850,4,FALSE),0)</f>
        <v>57057</v>
      </c>
      <c r="F897" s="31">
        <f t="shared" si="32"/>
        <v>1911</v>
      </c>
      <c r="G897" s="32">
        <f t="shared" si="33"/>
        <v>3.4653465346534684E-2</v>
      </c>
    </row>
    <row r="898" spans="2:7" hidden="1" outlineLevel="1" x14ac:dyDescent="0.25">
      <c r="B898" s="24">
        <f>IF('GASTOS 2015'!B826=6,'GASTOS 2015'!A826,0)</f>
        <v>628002</v>
      </c>
      <c r="C898" s="25" t="str">
        <f>VLOOKUP(B898,'GASTOS 2015'!$A$9:$D$850,3,FALSE)</f>
        <v xml:space="preserve">ALPUJARRA                                         </v>
      </c>
      <c r="D898" s="46">
        <f>IFERROR(VLOOKUP(B898,'GASTOS 2014'!$A$9:$E$818,4,FALSE),0)</f>
        <v>40542.199999999997</v>
      </c>
      <c r="E898" s="46">
        <f>IFERROR(VLOOKUP(B898,'GASTOS 2015'!$A$9:$D$850,4,FALSE),0)</f>
        <v>56137.93</v>
      </c>
      <c r="F898" s="46">
        <f t="shared" si="32"/>
        <v>15595.730000000003</v>
      </c>
      <c r="G898" s="47">
        <f t="shared" si="33"/>
        <v>0.38467892714258234</v>
      </c>
    </row>
    <row r="899" spans="2:7" hidden="1" outlineLevel="1" x14ac:dyDescent="0.25">
      <c r="B899" s="29">
        <f>IF('GASTOS 2015'!B827=6,'GASTOS 2015'!A827,0)</f>
        <v>629011</v>
      </c>
      <c r="C899" s="30" t="str">
        <f>VLOOKUP(B899,'GASTOS 2015'!$A$9:$D$850,3,FALSE)</f>
        <v xml:space="preserve">PUERTO RICO                                       </v>
      </c>
      <c r="D899" s="31">
        <f>IFERROR(VLOOKUP(B899,'GASTOS 2014'!$A$9:$E$818,4,FALSE),0)</f>
        <v>40000</v>
      </c>
      <c r="E899" s="31">
        <f>IFERROR(VLOOKUP(B899,'GASTOS 2015'!$A$9:$D$850,4,FALSE),0)</f>
        <v>54195</v>
      </c>
      <c r="F899" s="31">
        <f t="shared" si="32"/>
        <v>14195</v>
      </c>
      <c r="G899" s="32">
        <f t="shared" si="33"/>
        <v>0.35487500000000005</v>
      </c>
    </row>
    <row r="900" spans="2:7" hidden="1" outlineLevel="1" x14ac:dyDescent="0.25">
      <c r="B900" s="24">
        <f>IF('GASTOS 2015'!B828=6,'GASTOS 2015'!A828,0)</f>
        <v>628037</v>
      </c>
      <c r="C900" s="25" t="str">
        <f>VLOOKUP(B900,'GASTOS 2015'!$A$9:$D$850,3,FALSE)</f>
        <v xml:space="preserve">VALLE DE SAN JUAN                                 </v>
      </c>
      <c r="D900" s="46">
        <f>IFERROR(VLOOKUP(B900,'GASTOS 2014'!$A$9:$E$818,4,FALSE),0)</f>
        <v>32366.07</v>
      </c>
      <c r="E900" s="46">
        <f>IFERROR(VLOOKUP(B900,'GASTOS 2015'!$A$9:$D$850,4,FALSE),0)</f>
        <v>52894.020000000004</v>
      </c>
      <c r="F900" s="46">
        <f t="shared" si="32"/>
        <v>20527.950000000004</v>
      </c>
      <c r="G900" s="47">
        <f t="shared" si="33"/>
        <v>0.63424289695968672</v>
      </c>
    </row>
    <row r="901" spans="2:7" hidden="1" outlineLevel="1" x14ac:dyDescent="0.25">
      <c r="B901" s="29">
        <f>IF('GASTOS 2015'!B829=6,'GASTOS 2015'!A829,0)</f>
        <v>628004</v>
      </c>
      <c r="C901" s="30" t="str">
        <f>VLOOKUP(B901,'GASTOS 2015'!$A$9:$D$850,3,FALSE)</f>
        <v xml:space="preserve">ALVARADO                                          </v>
      </c>
      <c r="D901" s="31">
        <f>IFERROR(VLOOKUP(B901,'GASTOS 2014'!$A$9:$E$818,4,FALSE),0)</f>
        <v>54000</v>
      </c>
      <c r="E901" s="31">
        <f>IFERROR(VLOOKUP(B901,'GASTOS 2015'!$A$9:$D$850,4,FALSE),0)</f>
        <v>51011</v>
      </c>
      <c r="F901" s="31">
        <f t="shared" si="32"/>
        <v>-2989</v>
      </c>
      <c r="G901" s="32">
        <f t="shared" si="33"/>
        <v>-5.5351851851851874E-2</v>
      </c>
    </row>
    <row r="902" spans="2:7" hidden="1" outlineLevel="1" x14ac:dyDescent="0.25">
      <c r="B902" s="24">
        <f>IF('GASTOS 2015'!B830=6,'GASTOS 2015'!A830,0)</f>
        <v>627023</v>
      </c>
      <c r="C902" s="25" t="str">
        <f>VLOOKUP(B902,'GASTOS 2015'!$A$9:$D$850,3,FALSE)</f>
        <v xml:space="preserve">PALESTINA                                         </v>
      </c>
      <c r="D902" s="46">
        <f>IFERROR(VLOOKUP(B902,'GASTOS 2014'!$A$9:$E$818,4,FALSE),0)</f>
        <v>48000</v>
      </c>
      <c r="E902" s="46">
        <f>IFERROR(VLOOKUP(B902,'GASTOS 2015'!$A$9:$D$850,4,FALSE),0)</f>
        <v>50000</v>
      </c>
      <c r="F902" s="46">
        <f t="shared" si="32"/>
        <v>2000</v>
      </c>
      <c r="G902" s="47">
        <f t="shared" si="33"/>
        <v>4.1666666666666741E-2</v>
      </c>
    </row>
    <row r="903" spans="2:7" hidden="1" outlineLevel="1" x14ac:dyDescent="0.25">
      <c r="B903" s="29">
        <f>IF('GASTOS 2015'!B831=6,'GASTOS 2015'!A831,0)</f>
        <v>627009</v>
      </c>
      <c r="C903" s="30" t="str">
        <f>VLOOKUP(B903,'GASTOS 2015'!$A$9:$D$850,3,FALSE)</f>
        <v xml:space="preserve">COLOMBIA                                          </v>
      </c>
      <c r="D903" s="31">
        <f>IFERROR(VLOOKUP(B903,'GASTOS 2014'!$A$9:$E$818,4,FALSE),0)</f>
        <v>47366.399999999994</v>
      </c>
      <c r="E903" s="31">
        <f>IFERROR(VLOOKUP(B903,'GASTOS 2015'!$A$9:$D$850,4,FALSE),0)</f>
        <v>48330.04</v>
      </c>
      <c r="F903" s="31">
        <f t="shared" si="32"/>
        <v>963.64000000000669</v>
      </c>
      <c r="G903" s="32">
        <f t="shared" si="33"/>
        <v>2.0344379137954505E-2</v>
      </c>
    </row>
    <row r="904" spans="2:7" hidden="1" outlineLevel="1" x14ac:dyDescent="0.25">
      <c r="B904" s="24">
        <f>IF('GASTOS 2015'!B832=6,'GASTOS 2015'!A832,0)</f>
        <v>629008</v>
      </c>
      <c r="C904" s="25" t="str">
        <f>VLOOKUP(B904,'GASTOS 2015'!$A$9:$D$850,3,FALSE)</f>
        <v xml:space="preserve">LA MONTANITA                                      </v>
      </c>
      <c r="D904" s="46">
        <f>IFERROR(VLOOKUP(B904,'GASTOS 2014'!$A$9:$E$818,4,FALSE),0)</f>
        <v>22421.54</v>
      </c>
      <c r="E904" s="46">
        <f>IFERROR(VLOOKUP(B904,'GASTOS 2015'!$A$9:$D$850,4,FALSE),0)</f>
        <v>44323.740000000005</v>
      </c>
      <c r="F904" s="46">
        <f t="shared" si="32"/>
        <v>21902.200000000004</v>
      </c>
      <c r="G904" s="47">
        <f t="shared" si="33"/>
        <v>0.97683745184318305</v>
      </c>
    </row>
    <row r="905" spans="2:7" hidden="1" outlineLevel="1" x14ac:dyDescent="0.25">
      <c r="B905" s="29">
        <f>IF('GASTOS 2015'!B833=6,'GASTOS 2015'!A833,0)</f>
        <v>633003</v>
      </c>
      <c r="C905" s="30" t="str">
        <f>VLOOKUP(B905,'GASTOS 2015'!$A$9:$D$850,3,FALSE)</f>
        <v xml:space="preserve">COLON                                             </v>
      </c>
      <c r="D905" s="31">
        <f>IFERROR(VLOOKUP(B905,'GASTOS 2014'!$A$9:$E$818,4,FALSE),0)</f>
        <v>12500</v>
      </c>
      <c r="E905" s="31">
        <f>IFERROR(VLOOKUP(B905,'GASTOS 2015'!$A$9:$D$850,4,FALSE),0)</f>
        <v>42315</v>
      </c>
      <c r="F905" s="31">
        <f t="shared" si="32"/>
        <v>29815</v>
      </c>
      <c r="G905" s="32">
        <f t="shared" si="33"/>
        <v>2.3852000000000002</v>
      </c>
    </row>
    <row r="906" spans="2:7" hidden="1" outlineLevel="1" x14ac:dyDescent="0.25">
      <c r="B906" s="24">
        <f>IF('GASTOS 2015'!B834=6,'GASTOS 2015'!A834,0)</f>
        <v>629006</v>
      </c>
      <c r="C906" s="25" t="str">
        <f>VLOOKUP(B906,'GASTOS 2015'!$A$9:$D$850,3,FALSE)</f>
        <v xml:space="preserve">DONCELLO                                          </v>
      </c>
      <c r="D906" s="46">
        <f>IFERROR(VLOOKUP(B906,'GASTOS 2014'!$A$9:$E$818,4,FALSE),0)</f>
        <v>86648.41</v>
      </c>
      <c r="E906" s="46">
        <f>IFERROR(VLOOKUP(B906,'GASTOS 2015'!$A$9:$D$850,4,FALSE),0)</f>
        <v>42125.35</v>
      </c>
      <c r="F906" s="46">
        <f t="shared" si="32"/>
        <v>-44523.060000000005</v>
      </c>
      <c r="G906" s="47">
        <f t="shared" si="33"/>
        <v>-0.51383585688415989</v>
      </c>
    </row>
    <row r="907" spans="2:7" hidden="1" outlineLevel="1" x14ac:dyDescent="0.25">
      <c r="B907" s="29">
        <f>IF('GASTOS 2015'!B835=6,'GASTOS 2015'!A835,0)</f>
        <v>635011</v>
      </c>
      <c r="C907" s="30" t="str">
        <f>VLOOKUP(B907,'GASTOS 2015'!$A$9:$D$850,3,FALSE)</f>
        <v xml:space="preserve">CARURU                                            </v>
      </c>
      <c r="D907" s="31">
        <f>IFERROR(VLOOKUP(B907,'GASTOS 2014'!$A$9:$E$818,4,FALSE),0)</f>
        <v>70000</v>
      </c>
      <c r="E907" s="31">
        <f>IFERROR(VLOOKUP(B907,'GASTOS 2015'!$A$9:$D$850,4,FALSE),0)</f>
        <v>39263</v>
      </c>
      <c r="F907" s="31">
        <f t="shared" si="32"/>
        <v>-30737</v>
      </c>
      <c r="G907" s="32">
        <f t="shared" si="33"/>
        <v>-0.43910000000000005</v>
      </c>
    </row>
    <row r="908" spans="2:7" hidden="1" outlineLevel="1" x14ac:dyDescent="0.25">
      <c r="B908" s="24">
        <f>IF('GASTOS 2015'!B836=6,'GASTOS 2015'!A836,0)</f>
        <v>627015</v>
      </c>
      <c r="C908" s="25" t="str">
        <f>VLOOKUP(B908,'GASTOS 2015'!$A$9:$D$850,3,FALSE)</f>
        <v xml:space="preserve">IQUIRA                                            </v>
      </c>
      <c r="D908" s="46">
        <f>IFERROR(VLOOKUP(B908,'GASTOS 2014'!$A$9:$E$818,4,FALSE),0)</f>
        <v>40706.61</v>
      </c>
      <c r="E908" s="46">
        <f>IFERROR(VLOOKUP(B908,'GASTOS 2015'!$A$9:$D$850,4,FALSE),0)</f>
        <v>37627.49</v>
      </c>
      <c r="F908" s="46">
        <f t="shared" si="32"/>
        <v>-3079.1200000000026</v>
      </c>
      <c r="G908" s="47">
        <f t="shared" si="33"/>
        <v>-7.5641769236003742E-2</v>
      </c>
    </row>
    <row r="909" spans="2:7" hidden="1" outlineLevel="1" x14ac:dyDescent="0.25">
      <c r="B909" s="29">
        <f>IF('GASTOS 2015'!B837=6,'GASTOS 2015'!A837,0)</f>
        <v>627010</v>
      </c>
      <c r="C909" s="30" t="str">
        <f>VLOOKUP(B909,'GASTOS 2015'!$A$9:$D$850,3,FALSE)</f>
        <v xml:space="preserve">ELIAS                                             </v>
      </c>
      <c r="D909" s="31">
        <f>IFERROR(VLOOKUP(B909,'GASTOS 2014'!$A$9:$E$818,4,FALSE),0)</f>
        <v>43014.95</v>
      </c>
      <c r="E909" s="31">
        <f>IFERROR(VLOOKUP(B909,'GASTOS 2015'!$A$9:$D$850,4,FALSE),0)</f>
        <v>37047.81</v>
      </c>
      <c r="F909" s="31">
        <f t="shared" si="32"/>
        <v>-5967.1399999999994</v>
      </c>
      <c r="G909" s="32">
        <f t="shared" si="33"/>
        <v>-0.13872246742121053</v>
      </c>
    </row>
    <row r="910" spans="2:7" hidden="1" outlineLevel="1" x14ac:dyDescent="0.25">
      <c r="B910" s="24">
        <f>IF('GASTOS 2015'!B838=6,'GASTOS 2015'!A838,0)</f>
        <v>628036</v>
      </c>
      <c r="C910" s="25" t="str">
        <f>VLOOKUP(B910,'GASTOS 2015'!$A$9:$D$850,3,FALSE)</f>
        <v xml:space="preserve">SUAREZ                                            </v>
      </c>
      <c r="D910" s="46">
        <f>IFERROR(VLOOKUP(B910,'GASTOS 2014'!$A$9:$E$818,4,FALSE),0)</f>
        <v>33797.380000000005</v>
      </c>
      <c r="E910" s="46">
        <f>IFERROR(VLOOKUP(B910,'GASTOS 2015'!$A$9:$D$850,4,FALSE),0)</f>
        <v>35775.24</v>
      </c>
      <c r="F910" s="46">
        <f t="shared" si="32"/>
        <v>1977.8599999999933</v>
      </c>
      <c r="G910" s="47">
        <f t="shared" si="33"/>
        <v>5.8521104298617121E-2</v>
      </c>
    </row>
    <row r="911" spans="2:7" hidden="1" outlineLevel="1" x14ac:dyDescent="0.25">
      <c r="B911" s="29">
        <f>IF('GASTOS 2015'!B839=6,'GASTOS 2015'!A839,0)</f>
        <v>627027</v>
      </c>
      <c r="C911" s="30" t="str">
        <f>VLOOKUP(B911,'GASTOS 2015'!$A$9:$D$850,3,FALSE)</f>
        <v xml:space="preserve">SALADO BLANCO                                     </v>
      </c>
      <c r="D911" s="31">
        <f>IFERROR(VLOOKUP(B911,'GASTOS 2014'!$A$9:$E$818,4,FALSE),0)</f>
        <v>63921.05</v>
      </c>
      <c r="E911" s="31">
        <f>IFERROR(VLOOKUP(B911,'GASTOS 2015'!$A$9:$D$850,4,FALSE),0)</f>
        <v>31500.23</v>
      </c>
      <c r="F911" s="31">
        <f t="shared" si="32"/>
        <v>-32420.820000000003</v>
      </c>
      <c r="G911" s="32">
        <f t="shared" si="33"/>
        <v>-0.50720099247431016</v>
      </c>
    </row>
    <row r="912" spans="2:7" hidden="1" outlineLevel="1" x14ac:dyDescent="0.25">
      <c r="B912" s="24">
        <f>IF('GASTOS 2015'!B840=6,'GASTOS 2015'!A840,0)</f>
        <v>628044</v>
      </c>
      <c r="C912" s="25" t="str">
        <f>VLOOKUP(B912,'GASTOS 2015'!$A$9:$D$850,3,FALSE)</f>
        <v xml:space="preserve">CHICORAL TOLIMA                                   </v>
      </c>
      <c r="D912" s="46">
        <f>IFERROR(VLOOKUP(B912,'GASTOS 2014'!$A$9:$E$818,4,FALSE),0)</f>
        <v>0</v>
      </c>
      <c r="E912" s="46">
        <f>IFERROR(VLOOKUP(B912,'GASTOS 2015'!$A$9:$D$850,4,FALSE),0)</f>
        <v>30000</v>
      </c>
      <c r="F912" s="46">
        <f t="shared" si="32"/>
        <v>30000</v>
      </c>
      <c r="G912" s="47">
        <f t="shared" si="33"/>
        <v>1</v>
      </c>
    </row>
    <row r="913" spans="2:7" hidden="1" outlineLevel="1" x14ac:dyDescent="0.25">
      <c r="B913" s="29">
        <f>IF('GASTOS 2015'!B841=6,'GASTOS 2015'!A841,0)</f>
        <v>629002</v>
      </c>
      <c r="C913" s="30" t="str">
        <f>VLOOKUP(B913,'GASTOS 2015'!$A$9:$D$850,3,FALSE)</f>
        <v xml:space="preserve">ALBANIA                                           </v>
      </c>
      <c r="D913" s="31">
        <f>IFERROR(VLOOKUP(B913,'GASTOS 2014'!$A$9:$E$818,4,FALSE),0)</f>
        <v>31709.559999999998</v>
      </c>
      <c r="E913" s="31">
        <f>IFERROR(VLOOKUP(B913,'GASTOS 2015'!$A$9:$D$850,4,FALSE),0)</f>
        <v>27424.32</v>
      </c>
      <c r="F913" s="31">
        <f t="shared" si="32"/>
        <v>-4285.239999999998</v>
      </c>
      <c r="G913" s="32">
        <f t="shared" si="33"/>
        <v>-0.13514031730493892</v>
      </c>
    </row>
    <row r="914" spans="2:7" hidden="1" outlineLevel="1" x14ac:dyDescent="0.25">
      <c r="B914" s="24">
        <f>IF('GASTOS 2015'!B842=6,'GASTOS 2015'!A842,0)</f>
        <v>634002</v>
      </c>
      <c r="C914" s="25" t="str">
        <f>VLOOKUP(B914,'GASTOS 2015'!$A$9:$D$850,3,FALSE)</f>
        <v xml:space="preserve">MIRAFLORES-GUAVIARE                               </v>
      </c>
      <c r="D914" s="46">
        <f>IFERROR(VLOOKUP(B914,'GASTOS 2014'!$A$9:$E$818,4,FALSE),0)</f>
        <v>13347.050000000001</v>
      </c>
      <c r="E914" s="46">
        <f>IFERROR(VLOOKUP(B914,'GASTOS 2015'!$A$9:$D$850,4,FALSE),0)</f>
        <v>27341.93</v>
      </c>
      <c r="F914" s="46">
        <f t="shared" si="32"/>
        <v>13994.88</v>
      </c>
      <c r="G914" s="47">
        <f t="shared" si="33"/>
        <v>1.0485373172348944</v>
      </c>
    </row>
    <row r="915" spans="2:7" hidden="1" outlineLevel="1" x14ac:dyDescent="0.25">
      <c r="B915" s="29">
        <f>IF('GASTOS 2015'!B843=6,'GASTOS 2015'!A843,0)</f>
        <v>628009</v>
      </c>
      <c r="C915" s="30" t="str">
        <f>VLOOKUP(B915,'GASTOS 2015'!$A$9:$D$850,3,FALSE)</f>
        <v xml:space="preserve">CASABIANCA                                        </v>
      </c>
      <c r="D915" s="31">
        <f>IFERROR(VLOOKUP(B915,'GASTOS 2014'!$A$9:$E$818,4,FALSE),0)</f>
        <v>28100.29</v>
      </c>
      <c r="E915" s="31">
        <f>IFERROR(VLOOKUP(B915,'GASTOS 2015'!$A$9:$D$850,4,FALSE),0)</f>
        <v>24545.760000000002</v>
      </c>
      <c r="F915" s="31">
        <f t="shared" ref="F915:F922" si="34">E915-D915</f>
        <v>-3554.5299999999988</v>
      </c>
      <c r="G915" s="32">
        <f t="shared" ref="G915:G922" si="35">IF(AND(D915=0,E915&gt;0),100%,IFERROR(E915/D915-1,0%))</f>
        <v>-0.12649442407889733</v>
      </c>
    </row>
    <row r="916" spans="2:7" hidden="1" outlineLevel="1" x14ac:dyDescent="0.25">
      <c r="B916" s="24">
        <f>IF('GASTOS 2015'!B844=6,'GASTOS 2015'!A844,0)</f>
        <v>629016</v>
      </c>
      <c r="C916" s="25" t="str">
        <f>VLOOKUP(B916,'GASTOS 2015'!$A$9:$D$850,3,FALSE)</f>
        <v xml:space="preserve">VALPARAISO                                        </v>
      </c>
      <c r="D916" s="46">
        <f>IFERROR(VLOOKUP(B916,'GASTOS 2014'!$A$9:$E$818,4,FALSE),0)</f>
        <v>13496.5</v>
      </c>
      <c r="E916" s="46">
        <f>IFERROR(VLOOKUP(B916,'GASTOS 2015'!$A$9:$D$850,4,FALSE),0)</f>
        <v>24040.47</v>
      </c>
      <c r="F916" s="46">
        <f t="shared" si="34"/>
        <v>10543.970000000001</v>
      </c>
      <c r="G916" s="47">
        <f t="shared" si="35"/>
        <v>0.78123735783351256</v>
      </c>
    </row>
    <row r="917" spans="2:7" hidden="1" outlineLevel="1" x14ac:dyDescent="0.25">
      <c r="B917" s="29">
        <f>IF('GASTOS 2015'!B845=6,'GASTOS 2015'!A845,0)</f>
        <v>633007</v>
      </c>
      <c r="C917" s="30" t="str">
        <f>VLOOKUP(B917,'GASTOS 2015'!$A$9:$D$850,3,FALSE)</f>
        <v xml:space="preserve">SAN FRANCISCO                                     </v>
      </c>
      <c r="D917" s="31">
        <f>IFERROR(VLOOKUP(B917,'GASTOS 2014'!$A$9:$E$818,4,FALSE),0)</f>
        <v>15000</v>
      </c>
      <c r="E917" s="31">
        <f>IFERROR(VLOOKUP(B917,'GASTOS 2015'!$A$9:$D$850,4,FALSE),0)</f>
        <v>23400</v>
      </c>
      <c r="F917" s="31">
        <f t="shared" si="34"/>
        <v>8400</v>
      </c>
      <c r="G917" s="32">
        <f t="shared" si="35"/>
        <v>0.56000000000000005</v>
      </c>
    </row>
    <row r="918" spans="2:7" hidden="1" outlineLevel="1" x14ac:dyDescent="0.25">
      <c r="B918" s="24">
        <f>IF('GASTOS 2015'!B846=6,'GASTOS 2015'!A846,0)</f>
        <v>636003</v>
      </c>
      <c r="C918" s="25" t="str">
        <f>VLOOKUP(B918,'GASTOS 2015'!$A$9:$D$850,3,FALSE)</f>
        <v xml:space="preserve">LA PRIMAVERA                                      </v>
      </c>
      <c r="D918" s="46">
        <f>IFERROR(VLOOKUP(B918,'GASTOS 2014'!$A$9:$E$818,4,FALSE),0)</f>
        <v>72490.97</v>
      </c>
      <c r="E918" s="46">
        <f>IFERROR(VLOOKUP(B918,'GASTOS 2015'!$A$9:$D$850,4,FALSE),0)</f>
        <v>19424.13</v>
      </c>
      <c r="F918" s="46">
        <f t="shared" si="34"/>
        <v>-53066.84</v>
      </c>
      <c r="G918" s="47">
        <f t="shared" si="35"/>
        <v>-0.73204759158278609</v>
      </c>
    </row>
    <row r="919" spans="2:7" hidden="1" outlineLevel="1" x14ac:dyDescent="0.25">
      <c r="B919" s="29">
        <f>IF('GASTOS 2015'!B847=6,'GASTOS 2015'!A847,0)</f>
        <v>629015</v>
      </c>
      <c r="C919" s="30" t="str">
        <f>VLOOKUP(B919,'GASTOS 2015'!$A$9:$D$850,3,FALSE)</f>
        <v xml:space="preserve">SOLITA                                            </v>
      </c>
      <c r="D919" s="31">
        <f>IFERROR(VLOOKUP(B919,'GASTOS 2014'!$A$9:$E$818,4,FALSE),0)</f>
        <v>16000</v>
      </c>
      <c r="E919" s="31">
        <f>IFERROR(VLOOKUP(B919,'GASTOS 2015'!$A$9:$D$850,4,FALSE),0)</f>
        <v>17930</v>
      </c>
      <c r="F919" s="31">
        <f t="shared" si="34"/>
        <v>1930</v>
      </c>
      <c r="G919" s="32">
        <f t="shared" si="35"/>
        <v>0.12062499999999998</v>
      </c>
    </row>
    <row r="920" spans="2:7" hidden="1" outlineLevel="1" x14ac:dyDescent="0.25">
      <c r="B920" s="24">
        <f>IF('GASTOS 2015'!B848=6,'GASTOS 2015'!A848,0)</f>
        <v>628040</v>
      </c>
      <c r="C920" s="25" t="str">
        <f>VLOOKUP(B920,'GASTOS 2015'!$A$9:$D$850,3,FALSE)</f>
        <v xml:space="preserve">VILLA RICA                                        </v>
      </c>
      <c r="D920" s="46">
        <f>IFERROR(VLOOKUP(B920,'GASTOS 2014'!$A$9:$E$818,4,FALSE),0)</f>
        <v>54365.58</v>
      </c>
      <c r="E920" s="46">
        <f>IFERROR(VLOOKUP(B920,'GASTOS 2015'!$A$9:$D$850,4,FALSE),0)</f>
        <v>8006.88</v>
      </c>
      <c r="F920" s="46">
        <f t="shared" si="34"/>
        <v>-46358.700000000004</v>
      </c>
      <c r="G920" s="47">
        <f t="shared" si="35"/>
        <v>-0.85272151975569832</v>
      </c>
    </row>
    <row r="921" spans="2:7" hidden="1" outlineLevel="1" x14ac:dyDescent="0.25">
      <c r="B921" s="29">
        <f>IF('GASTOS 2015'!B849=6,'GASTOS 2015'!A849,0)</f>
        <v>629010</v>
      </c>
      <c r="C921" s="30" t="str">
        <f>VLOOKUP(B921,'GASTOS 2015'!$A$9:$D$850,3,FALSE)</f>
        <v xml:space="preserve">MORELIA                                           </v>
      </c>
      <c r="D921" s="31">
        <f>IFERROR(VLOOKUP(B921,'GASTOS 2014'!$A$9:$E$818,4,FALSE),0)</f>
        <v>10000</v>
      </c>
      <c r="E921" s="31">
        <f>IFERROR(VLOOKUP(B921,'GASTOS 2015'!$A$9:$D$850,4,FALSE),0)</f>
        <v>7960</v>
      </c>
      <c r="F921" s="31">
        <f t="shared" si="34"/>
        <v>-2040</v>
      </c>
      <c r="G921" s="32">
        <f t="shared" si="35"/>
        <v>-0.20399999999999996</v>
      </c>
    </row>
    <row r="922" spans="2:7" ht="15.75" hidden="1" outlineLevel="1" thickBot="1" x14ac:dyDescent="0.3">
      <c r="B922" s="34">
        <f>IF('GASTOS 2015'!B850=6,'GASTOS 2015'!A850,0)</f>
        <v>629014</v>
      </c>
      <c r="C922" s="35" t="str">
        <f>VLOOKUP(B922,'GASTOS 2015'!$A$9:$D$850,3,FALSE)</f>
        <v xml:space="preserve">SOLANO                                            </v>
      </c>
      <c r="D922" s="36">
        <f>IFERROR(VLOOKUP(B922,'GASTOS 2014'!$A$9:$E$818,4,FALSE),0)</f>
        <v>35234.020000000004</v>
      </c>
      <c r="E922" s="36">
        <f>IFERROR(VLOOKUP(B922,'GASTOS 2015'!$A$9:$D$850,4,FALSE),0)</f>
        <v>5043.2700000000004</v>
      </c>
      <c r="F922" s="36">
        <f t="shared" si="34"/>
        <v>-30190.750000000004</v>
      </c>
      <c r="G922" s="37">
        <f t="shared" si="35"/>
        <v>-0.85686362214700451</v>
      </c>
    </row>
    <row r="923" spans="2:7" hidden="1" outlineLevel="1" x14ac:dyDescent="0.25">
      <c r="B923" s="54">
        <f>IF('GASTOS 2014'!E793='GASTOS 2014'!A793,0,'GASTOS 2014'!A793)</f>
        <v>635010</v>
      </c>
      <c r="C923" s="55" t="str">
        <f>VLOOKUP(B923,'GASTOS 2014'!$A$9:$E$818,3,FALSE)</f>
        <v>TARAIRA</v>
      </c>
      <c r="D923" s="56">
        <f>IFERROR(VLOOKUP(B923,'GASTOS 2014'!$A$9:$E$818,4,FALSE),0)</f>
        <v>50000</v>
      </c>
      <c r="E923" s="56">
        <f>IFERROR(VLOOKUP(B923,'GASTOS 2015'!$A$9:$D$850,4,FALSE),0)</f>
        <v>0</v>
      </c>
      <c r="F923" s="56">
        <f>E923-D923</f>
        <v>-50000</v>
      </c>
      <c r="G923" s="57">
        <f>IF(AND(D923=0,E923&gt;0),100%,IFERROR(E923/D923-1,0%))</f>
        <v>-1</v>
      </c>
    </row>
    <row r="924" spans="2:7" hidden="1" outlineLevel="1" x14ac:dyDescent="0.25">
      <c r="B924" s="24">
        <f>IF('GASTOS 2014'!E808='GASTOS 2014'!A808,0,'GASTOS 2014'!A808)</f>
        <v>629009</v>
      </c>
      <c r="C924" s="25" t="str">
        <f>VLOOKUP(B924,'GASTOS 2014'!$A$9:$E$818,3,FALSE)</f>
        <v>MILAN</v>
      </c>
      <c r="D924" s="46">
        <f>IFERROR(VLOOKUP(B924,'GASTOS 2014'!$A$9:$E$818,4,FALSE),0)</f>
        <v>18913.96</v>
      </c>
      <c r="E924" s="46">
        <f>IFERROR(VLOOKUP(B924,'GASTOS 2015'!$A$9:$D$850,4,FALSE),0)</f>
        <v>0</v>
      </c>
      <c r="F924" s="46">
        <f>E924-D924</f>
        <v>-18913.96</v>
      </c>
      <c r="G924" s="47">
        <f>IF(AND(D924=0,E924&gt;0),100%,IFERROR(E924/D924-1,0%))</f>
        <v>-1</v>
      </c>
    </row>
    <row r="925" spans="2:7" hidden="1" outlineLevel="1" x14ac:dyDescent="0.25">
      <c r="B925" s="29">
        <f>IF('GASTOS 2014'!E812='GASTOS 2014'!A812,0,'GASTOS 2014'!A812)</f>
        <v>629012</v>
      </c>
      <c r="C925" s="30" t="str">
        <f>VLOOKUP(B925,'GASTOS 2014'!$A$9:$E$818,3,FALSE)</f>
        <v>SAN JOSE DE LA FRAGUA</v>
      </c>
      <c r="D925" s="31">
        <f>IFERROR(VLOOKUP(B925,'GASTOS 2014'!$A$9:$E$818,4,FALSE),0)</f>
        <v>14000</v>
      </c>
      <c r="E925" s="31">
        <f>IFERROR(VLOOKUP(B925,'GASTOS 2015'!$A$9:$D$850,4,FALSE),0)</f>
        <v>0</v>
      </c>
      <c r="F925" s="31">
        <f>E925-D925</f>
        <v>-14000</v>
      </c>
      <c r="G925" s="32">
        <f>IF(AND(D925=0,E925&gt;0),100%,IFERROR(E925/D925-1,0%))</f>
        <v>-1</v>
      </c>
    </row>
    <row r="926" spans="2:7" hidden="1" outlineLevel="1" x14ac:dyDescent="0.25">
      <c r="B926" s="24">
        <f>IF('GASTOS 2014'!E817='GASTOS 2014'!A817,0,'GASTOS 2014'!A817)</f>
        <v>633008</v>
      </c>
      <c r="C926" s="25" t="str">
        <f>VLOOKUP(B926,'GASTOS 2014'!$A$9:$E$818,3,FALSE)</f>
        <v>SANTIAGO PUTUMAYO</v>
      </c>
      <c r="D926" s="46">
        <f>IFERROR(VLOOKUP(B926,'GASTOS 2014'!$A$9:$E$818,4,FALSE),0)</f>
        <v>7500</v>
      </c>
      <c r="E926" s="46">
        <f>IFERROR(VLOOKUP(B926,'GASTOS 2015'!$A$9:$D$850,4,FALSE),0)</f>
        <v>0</v>
      </c>
      <c r="F926" s="46">
        <f>E926-D926</f>
        <v>-7500</v>
      </c>
      <c r="G926" s="47">
        <f>IF(AND(D926=0,E926&gt;0),100%,IFERROR(E926/D926-1,0%))</f>
        <v>-1</v>
      </c>
    </row>
    <row r="927" spans="2:7" ht="15.75" hidden="1" outlineLevel="1" thickBot="1" x14ac:dyDescent="0.3">
      <c r="B927" s="38">
        <f>IF('GASTOS 2014'!E818='GASTOS 2014'!A818,0,'GASTOS 2014'!A818)</f>
        <v>628008</v>
      </c>
      <c r="C927" s="39" t="str">
        <f>VLOOKUP(B927,'GASTOS 2014'!$A$9:$E$818,3,FALSE)</f>
        <v>NO UTILIZADO</v>
      </c>
      <c r="D927" s="40">
        <f>IFERROR(VLOOKUP(B927,'GASTOS 2014'!$A$9:$E$818,4,FALSE),0)</f>
        <v>6278</v>
      </c>
      <c r="E927" s="40">
        <f>IFERROR(VLOOKUP(B927,'GASTOS 2015'!$A$9:$D$850,4,FALSE),0)</f>
        <v>0</v>
      </c>
      <c r="F927" s="40">
        <f>E927-D927</f>
        <v>-6278</v>
      </c>
      <c r="G927" s="41">
        <f>IF(AND(D927=0,E927&gt;0),100%,IFERROR(E927/D927-1,0%))</f>
        <v>-1</v>
      </c>
    </row>
    <row r="928" spans="2:7" collapsed="1" x14ac:dyDescent="0.25">
      <c r="B928" s="24"/>
    </row>
    <row r="929" spans="2:2" x14ac:dyDescent="0.25">
      <c r="B929" s="24"/>
    </row>
    <row r="930" spans="2:2" x14ac:dyDescent="0.25">
      <c r="B930" s="24"/>
    </row>
    <row r="931" spans="2:2" x14ac:dyDescent="0.25">
      <c r="B931" s="24"/>
    </row>
    <row r="932" spans="2:2" x14ac:dyDescent="0.25">
      <c r="B932" s="24"/>
    </row>
    <row r="933" spans="2:2" x14ac:dyDescent="0.25">
      <c r="B933" s="24"/>
    </row>
    <row r="934" spans="2:2" x14ac:dyDescent="0.25">
      <c r="B934" s="24"/>
    </row>
    <row r="935" spans="2:2" x14ac:dyDescent="0.25">
      <c r="B935" s="24"/>
    </row>
    <row r="936" spans="2:2" x14ac:dyDescent="0.25">
      <c r="B936" s="24"/>
    </row>
    <row r="937" spans="2:2" x14ac:dyDescent="0.25">
      <c r="B937" s="24"/>
    </row>
    <row r="938" spans="2:2" x14ac:dyDescent="0.25">
      <c r="B938" s="24"/>
    </row>
    <row r="939" spans="2:2" x14ac:dyDescent="0.25">
      <c r="B939" s="24"/>
    </row>
    <row r="940" spans="2:2" x14ac:dyDescent="0.25">
      <c r="B940" s="24"/>
    </row>
    <row r="941" spans="2:2" x14ac:dyDescent="0.25">
      <c r="B941" s="24"/>
    </row>
    <row r="942" spans="2:2" x14ac:dyDescent="0.25">
      <c r="B942" s="24"/>
    </row>
    <row r="943" spans="2:2" x14ac:dyDescent="0.25">
      <c r="B943" s="24"/>
    </row>
    <row r="944" spans="2:2" x14ac:dyDescent="0.25">
      <c r="B944" s="24"/>
    </row>
    <row r="945" spans="2:2" x14ac:dyDescent="0.25">
      <c r="B945" s="24"/>
    </row>
    <row r="946" spans="2:2" x14ac:dyDescent="0.25">
      <c r="B946" s="24"/>
    </row>
    <row r="947" spans="2:2" x14ac:dyDescent="0.25">
      <c r="B947" s="24"/>
    </row>
    <row r="948" spans="2:2" x14ac:dyDescent="0.25">
      <c r="B948" s="24"/>
    </row>
    <row r="949" spans="2:2" x14ac:dyDescent="0.25">
      <c r="B949" s="24"/>
    </row>
    <row r="950" spans="2:2" x14ac:dyDescent="0.25">
      <c r="B950" s="24"/>
    </row>
    <row r="951" spans="2:2" x14ac:dyDescent="0.25">
      <c r="B951" s="24"/>
    </row>
    <row r="952" spans="2:2" x14ac:dyDescent="0.25">
      <c r="B952" s="24"/>
    </row>
  </sheetData>
  <mergeCells count="2">
    <mergeCell ref="A1:C3"/>
    <mergeCell ref="D1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115" zoomScaleNormal="115" workbookViewId="0">
      <selection activeCell="E5" sqref="E5:G5"/>
    </sheetView>
  </sheetViews>
  <sheetFormatPr baseColWidth="10" defaultRowHeight="15" x14ac:dyDescent="0.25"/>
  <cols>
    <col min="1" max="1" width="6.140625" customWidth="1"/>
    <col min="2" max="2" width="19.7109375" customWidth="1"/>
    <col min="3" max="10" width="15" customWidth="1"/>
  </cols>
  <sheetData>
    <row r="1" spans="1:11" ht="24.95" customHeight="1" x14ac:dyDescent="0.25">
      <c r="A1" s="84"/>
      <c r="B1" s="84"/>
      <c r="C1" s="84"/>
      <c r="D1" s="85" t="s">
        <v>1740</v>
      </c>
      <c r="E1" s="85"/>
      <c r="F1" s="85"/>
      <c r="G1" s="85"/>
      <c r="H1" s="85"/>
      <c r="I1" s="85"/>
      <c r="J1" s="85"/>
      <c r="K1" s="85"/>
    </row>
    <row r="2" spans="1:11" ht="24.95" customHeight="1" x14ac:dyDescent="0.25">
      <c r="A2" s="84"/>
      <c r="B2" s="84"/>
      <c r="C2" s="84"/>
      <c r="D2" s="85"/>
      <c r="E2" s="85"/>
      <c r="F2" s="85"/>
      <c r="G2" s="85"/>
      <c r="H2" s="85"/>
      <c r="I2" s="85"/>
      <c r="J2" s="85"/>
      <c r="K2" s="85"/>
    </row>
    <row r="3" spans="1:11" ht="24.95" customHeight="1" x14ac:dyDescent="0.25">
      <c r="A3" s="84"/>
      <c r="B3" s="84"/>
      <c r="C3" s="84"/>
      <c r="D3" s="85"/>
      <c r="E3" s="85"/>
      <c r="F3" s="85"/>
      <c r="G3" s="85"/>
      <c r="H3" s="85"/>
      <c r="I3" s="85"/>
      <c r="J3" s="85"/>
      <c r="K3" s="85"/>
    </row>
    <row r="5" spans="1:11" ht="18.75" x14ac:dyDescent="0.25">
      <c r="B5" s="3" t="s">
        <v>1726</v>
      </c>
      <c r="C5" s="4"/>
      <c r="D5" s="4"/>
      <c r="E5" s="82" t="s">
        <v>1741</v>
      </c>
      <c r="F5" s="83">
        <v>42430</v>
      </c>
      <c r="G5" s="82" t="s">
        <v>1742</v>
      </c>
      <c r="J5" s="2"/>
    </row>
    <row r="6" spans="1:11" ht="15.75" thickBot="1" x14ac:dyDescent="0.3">
      <c r="K6" s="21"/>
    </row>
    <row r="7" spans="1:11" s="75" customFormat="1" ht="29.25" thickBot="1" x14ac:dyDescent="0.25">
      <c r="B7" s="72"/>
      <c r="C7" s="73" t="s">
        <v>1727</v>
      </c>
      <c r="D7" s="73" t="s">
        <v>1728</v>
      </c>
      <c r="E7" s="73" t="s">
        <v>1664</v>
      </c>
      <c r="F7" s="73" t="s">
        <v>1723</v>
      </c>
      <c r="G7" s="73" t="s">
        <v>1729</v>
      </c>
      <c r="H7" s="73" t="s">
        <v>1730</v>
      </c>
      <c r="I7" s="73" t="s">
        <v>1664</v>
      </c>
      <c r="J7" s="73" t="s">
        <v>1665</v>
      </c>
      <c r="K7" s="74" t="s">
        <v>1731</v>
      </c>
    </row>
    <row r="8" spans="1:11" s="75" customFormat="1" thickBot="1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</row>
    <row r="9" spans="1:11" s="81" customFormat="1" ht="16.5" thickBot="1" x14ac:dyDescent="0.3">
      <c r="B9" s="78" t="s">
        <v>1732</v>
      </c>
      <c r="C9" s="79"/>
      <c r="D9" s="79"/>
      <c r="E9" s="79"/>
      <c r="F9" s="80"/>
      <c r="G9" s="79">
        <f>'GASTO SEPTIEMBRE'!D11</f>
        <v>0</v>
      </c>
      <c r="H9" s="79">
        <f>'GASTO SEPTIEMBRE'!E11</f>
        <v>0</v>
      </c>
      <c r="I9" s="79">
        <f>H9-G9</f>
        <v>0</v>
      </c>
      <c r="J9" s="80" t="e">
        <f>H9/G9-1</f>
        <v>#DIV/0!</v>
      </c>
      <c r="K9" s="80"/>
    </row>
    <row r="10" spans="1:11" s="81" customFormat="1" ht="16.5" thickBot="1" x14ac:dyDescent="0.3">
      <c r="B10" s="78" t="s">
        <v>1733</v>
      </c>
      <c r="C10" s="79">
        <f>'RECAUDO SEPTIEMBRE'!D11</f>
        <v>0</v>
      </c>
      <c r="D10" s="79">
        <f>'RECAUDO SEPTIEMBRE'!E11</f>
        <v>0</v>
      </c>
      <c r="E10" s="79">
        <f>D10-C10</f>
        <v>0</v>
      </c>
      <c r="F10" s="80" t="e">
        <f>D10/C10-1</f>
        <v>#DIV/0!</v>
      </c>
      <c r="G10" s="79">
        <f>'GASTO SEPTIEMBRE'!D13</f>
        <v>0</v>
      </c>
      <c r="H10" s="79">
        <f>'GASTO SEPTIEMBRE'!E13</f>
        <v>0</v>
      </c>
      <c r="I10" s="79">
        <f>H10-G10</f>
        <v>0</v>
      </c>
      <c r="J10" s="80" t="e">
        <f>H10/G10-1</f>
        <v>#DIV/0!</v>
      </c>
      <c r="K10" s="80" t="e">
        <f>H10/D10</f>
        <v>#DIV/0!</v>
      </c>
    </row>
    <row r="11" spans="1:11" s="81" customFormat="1" ht="16.5" thickBot="1" x14ac:dyDescent="0.3">
      <c r="B11" s="78" t="s">
        <v>1734</v>
      </c>
      <c r="C11" s="79">
        <f>'RECAUDO SEPTIEMBRE'!D242</f>
        <v>0</v>
      </c>
      <c r="D11" s="79">
        <f>'RECAUDO SEPTIEMBRE'!E242</f>
        <v>0</v>
      </c>
      <c r="E11" s="79">
        <f t="shared" ref="E11:E15" si="0">D11-C11</f>
        <v>0</v>
      </c>
      <c r="F11" s="80" t="e">
        <f t="shared" ref="F11:F16" si="1">D11/C11-1</f>
        <v>#DIV/0!</v>
      </c>
      <c r="G11" s="79">
        <f>'GASTO SEPTIEMBRE'!D270</f>
        <v>0</v>
      </c>
      <c r="H11" s="79">
        <f>'GASTO SEPTIEMBRE'!E270</f>
        <v>0</v>
      </c>
      <c r="I11" s="79">
        <f t="shared" ref="I11:I16" si="2">H11-G11</f>
        <v>0</v>
      </c>
      <c r="J11" s="80" t="e">
        <f t="shared" ref="J11:J16" si="3">H11/G11-1</f>
        <v>#DIV/0!</v>
      </c>
      <c r="K11" s="80" t="e">
        <f t="shared" ref="K11:K16" si="4">H11/D11</f>
        <v>#DIV/0!</v>
      </c>
    </row>
    <row r="12" spans="1:11" s="81" customFormat="1" ht="16.5" thickBot="1" x14ac:dyDescent="0.3">
      <c r="B12" s="78" t="s">
        <v>1735</v>
      </c>
      <c r="C12" s="79">
        <f>'RECAUDO SEPTIEMBRE'!D368</f>
        <v>0</v>
      </c>
      <c r="D12" s="79">
        <f>'RECAUDO SEPTIEMBRE'!E368</f>
        <v>0</v>
      </c>
      <c r="E12" s="79">
        <f t="shared" si="0"/>
        <v>0</v>
      </c>
      <c r="F12" s="80" t="e">
        <f t="shared" si="1"/>
        <v>#DIV/0!</v>
      </c>
      <c r="G12" s="79">
        <f>'GASTO SEPTIEMBRE'!D394</f>
        <v>0</v>
      </c>
      <c r="H12" s="79">
        <f>'GASTO SEPTIEMBRE'!E394</f>
        <v>0</v>
      </c>
      <c r="I12" s="79">
        <f t="shared" si="2"/>
        <v>0</v>
      </c>
      <c r="J12" s="80" t="e">
        <f t="shared" si="3"/>
        <v>#DIV/0!</v>
      </c>
      <c r="K12" s="80" t="e">
        <f t="shared" si="4"/>
        <v>#DIV/0!</v>
      </c>
    </row>
    <row r="13" spans="1:11" s="81" customFormat="1" ht="16.5" thickBot="1" x14ac:dyDescent="0.3">
      <c r="B13" s="78" t="s">
        <v>1736</v>
      </c>
      <c r="C13" s="79">
        <f>'RECAUDO SEPTIEMBRE'!D546</f>
        <v>0</v>
      </c>
      <c r="D13" s="79">
        <f>'RECAUDO SEPTIEMBRE'!E546</f>
        <v>0</v>
      </c>
      <c r="E13" s="79">
        <f t="shared" si="0"/>
        <v>0</v>
      </c>
      <c r="F13" s="80" t="e">
        <f t="shared" si="1"/>
        <v>#DIV/0!</v>
      </c>
      <c r="G13" s="79">
        <f>'GASTO SEPTIEMBRE'!D581</f>
        <v>0</v>
      </c>
      <c r="H13" s="79">
        <f>'GASTO SEPTIEMBRE'!E581</f>
        <v>0</v>
      </c>
      <c r="I13" s="79">
        <f t="shared" si="2"/>
        <v>0</v>
      </c>
      <c r="J13" s="80" t="e">
        <f t="shared" si="3"/>
        <v>#DIV/0!</v>
      </c>
      <c r="K13" s="80" t="e">
        <f t="shared" si="4"/>
        <v>#DIV/0!</v>
      </c>
    </row>
    <row r="14" spans="1:11" s="81" customFormat="1" ht="16.5" thickBot="1" x14ac:dyDescent="0.3">
      <c r="B14" s="78" t="s">
        <v>1737</v>
      </c>
      <c r="C14" s="79">
        <f>'RECAUDO SEPTIEMBRE'!D697</f>
        <v>0</v>
      </c>
      <c r="D14" s="79">
        <f>'RECAUDO SEPTIEMBRE'!E697</f>
        <v>0</v>
      </c>
      <c r="E14" s="79">
        <f t="shared" si="0"/>
        <v>0</v>
      </c>
      <c r="F14" s="80" t="e">
        <f t="shared" si="1"/>
        <v>#DIV/0!</v>
      </c>
      <c r="G14" s="79">
        <f>'GASTO SEPTIEMBRE'!D720</f>
        <v>0</v>
      </c>
      <c r="H14" s="79">
        <f>'GASTO SEPTIEMBRE'!E720</f>
        <v>0</v>
      </c>
      <c r="I14" s="79">
        <f t="shared" si="2"/>
        <v>0</v>
      </c>
      <c r="J14" s="80" t="e">
        <f t="shared" si="3"/>
        <v>#DIV/0!</v>
      </c>
      <c r="K14" s="80" t="e">
        <f t="shared" si="4"/>
        <v>#DIV/0!</v>
      </c>
    </row>
    <row r="15" spans="1:11" s="81" customFormat="1" ht="16.5" thickBot="1" x14ac:dyDescent="0.3">
      <c r="B15" s="78" t="s">
        <v>1738</v>
      </c>
      <c r="C15" s="79">
        <f>'RECAUDO SEPTIEMBRE'!D785</f>
        <v>0</v>
      </c>
      <c r="D15" s="79">
        <f>'RECAUDO SEPTIEMBRE'!E785</f>
        <v>0</v>
      </c>
      <c r="E15" s="79">
        <f t="shared" si="0"/>
        <v>0</v>
      </c>
      <c r="F15" s="80" t="e">
        <f t="shared" si="1"/>
        <v>#DIV/0!</v>
      </c>
      <c r="G15" s="79">
        <f>'GASTO SEPTIEMBRE'!D799</f>
        <v>0</v>
      </c>
      <c r="H15" s="79">
        <f>'GASTO SEPTIEMBRE'!E799</f>
        <v>0</v>
      </c>
      <c r="I15" s="79">
        <f t="shared" si="2"/>
        <v>0</v>
      </c>
      <c r="J15" s="80" t="e">
        <f t="shared" si="3"/>
        <v>#DIV/0!</v>
      </c>
      <c r="K15" s="80" t="e">
        <f t="shared" si="4"/>
        <v>#DIV/0!</v>
      </c>
    </row>
    <row r="16" spans="1:11" s="81" customFormat="1" ht="16.5" thickBot="1" x14ac:dyDescent="0.3">
      <c r="B16" s="78" t="s">
        <v>1739</v>
      </c>
      <c r="C16" s="79">
        <f>'RECAUDO SEPTIEMBRE'!D9</f>
        <v>0</v>
      </c>
      <c r="D16" s="79">
        <f>'RECAUDO SEPTIEMBRE'!E9</f>
        <v>0</v>
      </c>
      <c r="E16" s="79">
        <f>SUM(E10:E15)</f>
        <v>0</v>
      </c>
      <c r="F16" s="80" t="e">
        <f t="shared" si="1"/>
        <v>#DIV/0!</v>
      </c>
      <c r="G16" s="79">
        <f>'GASTO SEPTIEMBRE'!D9</f>
        <v>0</v>
      </c>
      <c r="H16" s="79">
        <f>'GASTO SEPTIEMBRE'!E9</f>
        <v>0</v>
      </c>
      <c r="I16" s="79">
        <f t="shared" si="2"/>
        <v>0</v>
      </c>
      <c r="J16" s="80" t="e">
        <f t="shared" si="3"/>
        <v>#DIV/0!</v>
      </c>
      <c r="K16" s="80" t="e">
        <f t="shared" si="4"/>
        <v>#DIV/0!</v>
      </c>
    </row>
  </sheetData>
  <mergeCells count="2">
    <mergeCell ref="A1:C3"/>
    <mergeCell ref="D1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RECAUDO 2014</vt:lpstr>
      <vt:lpstr>RECAUDO 2015</vt:lpstr>
      <vt:lpstr>GASTOS 2014</vt:lpstr>
      <vt:lpstr>GASTOS 2015</vt:lpstr>
      <vt:lpstr>RECAUDO SEPTIEMBRE</vt:lpstr>
      <vt:lpstr>GASTO SEPTIEMBRE</vt:lpstr>
      <vt:lpstr>PRESUPUESTO 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Navarro</dc:creator>
  <cp:lastModifiedBy>oscar granados</cp:lastModifiedBy>
  <dcterms:created xsi:type="dcterms:W3CDTF">2015-12-29T19:46:59Z</dcterms:created>
  <dcterms:modified xsi:type="dcterms:W3CDTF">2016-04-19T16:28:41Z</dcterms:modified>
</cp:coreProperties>
</file>